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Sheet4" sheetId="1" r:id="rId1"/>
  </sheets>
  <externalReferences>
    <externalReference r:id="rId4"/>
  </externalReferences>
  <definedNames>
    <definedName name="List_1">'[1]Long-Term Borrowings'!$K$2:$K$3</definedName>
    <definedName name="_xlnm.Print_Area" localSheetId="0">'Sheet4'!$A$1:$L$76</definedName>
  </definedNames>
  <calcPr fullCalcOnLoad="1"/>
</workbook>
</file>

<file path=xl/comments1.xml><?xml version="1.0" encoding="utf-8"?>
<comments xmlns="http://schemas.openxmlformats.org/spreadsheetml/2006/main">
  <authors>
    <author>acct1</author>
  </authors>
  <commentList>
    <comment ref="D34" authorId="0">
      <text>
        <r>
          <rPr>
            <b/>
            <sz val="8"/>
            <rFont val="Tahoma"/>
            <family val="2"/>
          </rPr>
          <t>acct1:</t>
        </r>
        <r>
          <rPr>
            <sz val="8"/>
            <rFont val="Tahoma"/>
            <family val="2"/>
          </rPr>
          <t xml:space="preserve">
</t>
        </r>
      </text>
    </comment>
    <comment ref="F34" authorId="0">
      <text>
        <r>
          <rPr>
            <b/>
            <sz val="8"/>
            <rFont val="Tahoma"/>
            <family val="2"/>
          </rPr>
          <t>acct1:</t>
        </r>
        <r>
          <rPr>
            <sz val="8"/>
            <rFont val="Tahoma"/>
            <family val="2"/>
          </rPr>
          <t xml:space="preserve">
</t>
        </r>
      </text>
    </comment>
    <comment ref="G34" authorId="0">
      <text>
        <r>
          <rPr>
            <b/>
            <sz val="8"/>
            <rFont val="Tahoma"/>
            <family val="2"/>
          </rPr>
          <t>acct1:</t>
        </r>
        <r>
          <rPr>
            <sz val="8"/>
            <rFont val="Tahoma"/>
            <family val="2"/>
          </rPr>
          <t xml:space="preserve">
</t>
        </r>
      </text>
    </comment>
    <comment ref="H34" authorId="0">
      <text>
        <r>
          <rPr>
            <b/>
            <sz val="8"/>
            <rFont val="Tahoma"/>
            <family val="2"/>
          </rPr>
          <t>acct1:</t>
        </r>
        <r>
          <rPr>
            <sz val="8"/>
            <rFont val="Tahoma"/>
            <family val="2"/>
          </rPr>
          <t xml:space="preserve">
</t>
        </r>
      </text>
    </comment>
    <comment ref="I34" authorId="0">
      <text>
        <r>
          <rPr>
            <b/>
            <sz val="8"/>
            <rFont val="Tahoma"/>
            <family val="2"/>
          </rPr>
          <t>acct1:</t>
        </r>
        <r>
          <rPr>
            <sz val="8"/>
            <rFont val="Tahoma"/>
            <family val="2"/>
          </rPr>
          <t xml:space="preserve">
</t>
        </r>
      </text>
    </comment>
    <comment ref="J34" authorId="0">
      <text>
        <r>
          <rPr>
            <b/>
            <sz val="8"/>
            <rFont val="Tahoma"/>
            <family val="2"/>
          </rPr>
          <t>acct1:</t>
        </r>
        <r>
          <rPr>
            <sz val="8"/>
            <rFont val="Tahoma"/>
            <family val="2"/>
          </rPr>
          <t xml:space="preserve">
</t>
        </r>
      </text>
    </comment>
    <comment ref="M34" authorId="0">
      <text>
        <r>
          <rPr>
            <b/>
            <sz val="8"/>
            <rFont val="Tahoma"/>
            <family val="2"/>
          </rPr>
          <t>acct1:</t>
        </r>
        <r>
          <rPr>
            <sz val="8"/>
            <rFont val="Tahoma"/>
            <family val="2"/>
          </rPr>
          <t xml:space="preserve">
</t>
        </r>
      </text>
    </comment>
    <comment ref="P34" authorId="0">
      <text>
        <r>
          <rPr>
            <b/>
            <sz val="8"/>
            <rFont val="Tahoma"/>
            <family val="2"/>
          </rPr>
          <t>acct1:</t>
        </r>
        <r>
          <rPr>
            <sz val="8"/>
            <rFont val="Tahoma"/>
            <family val="2"/>
          </rPr>
          <t xml:space="preserve">
</t>
        </r>
      </text>
    </comment>
    <comment ref="F35" authorId="0">
      <text>
        <r>
          <rPr>
            <b/>
            <sz val="8"/>
            <rFont val="Tahoma"/>
            <family val="2"/>
          </rPr>
          <t>acct1:</t>
        </r>
        <r>
          <rPr>
            <sz val="8"/>
            <rFont val="Tahoma"/>
            <family val="2"/>
          </rPr>
          <t xml:space="preserve">
</t>
        </r>
      </text>
    </comment>
    <comment ref="G35" authorId="0">
      <text>
        <r>
          <rPr>
            <b/>
            <sz val="8"/>
            <rFont val="Tahoma"/>
            <family val="2"/>
          </rPr>
          <t>acct1:</t>
        </r>
        <r>
          <rPr>
            <sz val="8"/>
            <rFont val="Tahoma"/>
            <family val="2"/>
          </rPr>
          <t xml:space="preserve">
</t>
        </r>
      </text>
    </comment>
    <comment ref="H35" authorId="0">
      <text>
        <r>
          <rPr>
            <b/>
            <sz val="8"/>
            <rFont val="Tahoma"/>
            <family val="2"/>
          </rPr>
          <t>acct1:</t>
        </r>
        <r>
          <rPr>
            <sz val="8"/>
            <rFont val="Tahoma"/>
            <family val="2"/>
          </rPr>
          <t xml:space="preserve">
</t>
        </r>
      </text>
    </comment>
    <comment ref="I35" authorId="0">
      <text>
        <r>
          <rPr>
            <b/>
            <sz val="8"/>
            <rFont val="Tahoma"/>
            <family val="2"/>
          </rPr>
          <t>acct1:</t>
        </r>
        <r>
          <rPr>
            <sz val="8"/>
            <rFont val="Tahoma"/>
            <family val="2"/>
          </rPr>
          <t xml:space="preserve">
</t>
        </r>
      </text>
    </comment>
    <comment ref="J35" authorId="0">
      <text>
        <r>
          <rPr>
            <b/>
            <sz val="8"/>
            <rFont val="Tahoma"/>
            <family val="2"/>
          </rPr>
          <t>acct1:</t>
        </r>
        <r>
          <rPr>
            <sz val="8"/>
            <rFont val="Tahoma"/>
            <family val="2"/>
          </rPr>
          <t xml:space="preserve">
</t>
        </r>
      </text>
    </comment>
    <comment ref="M35" authorId="0">
      <text>
        <r>
          <rPr>
            <b/>
            <sz val="8"/>
            <rFont val="Tahoma"/>
            <family val="2"/>
          </rPr>
          <t>acct1:</t>
        </r>
        <r>
          <rPr>
            <sz val="8"/>
            <rFont val="Tahoma"/>
            <family val="2"/>
          </rPr>
          <t xml:space="preserve">
</t>
        </r>
      </text>
    </comment>
    <comment ref="P35" authorId="0">
      <text>
        <r>
          <rPr>
            <b/>
            <sz val="8"/>
            <rFont val="Tahoma"/>
            <family val="2"/>
          </rPr>
          <t>acct1:</t>
        </r>
        <r>
          <rPr>
            <sz val="8"/>
            <rFont val="Tahoma"/>
            <family val="2"/>
          </rPr>
          <t xml:space="preserve">
</t>
        </r>
      </text>
    </comment>
  </commentList>
</comments>
</file>

<file path=xl/sharedStrings.xml><?xml version="1.0" encoding="utf-8"?>
<sst xmlns="http://schemas.openxmlformats.org/spreadsheetml/2006/main" count="149" uniqueCount="88">
  <si>
    <t>ALFA TRANSFORMERS LIMITED</t>
  </si>
  <si>
    <t>Regd. Office : 3337, Mancheswar Industrial Estate,</t>
  </si>
  <si>
    <t>Bhubaneswar - 751010.</t>
  </si>
  <si>
    <t xml:space="preserve"> </t>
  </si>
  <si>
    <t>CIN NO :L31102OR1982PLC001151</t>
  </si>
  <si>
    <t>STATEMENT OF UNAUDITED FINANCIAL RESULTS  FOR THE QUARTER &amp; NINE MONTHS ENDED  31st DECEMBER 2014</t>
  </si>
  <si>
    <t>SL. NO</t>
  </si>
  <si>
    <t>PARTICULARS</t>
  </si>
  <si>
    <r>
      <t>(</t>
    </r>
    <r>
      <rPr>
        <b/>
        <i/>
        <sz val="10"/>
        <rFont val="Rupee Foradian"/>
        <family val="2"/>
      </rPr>
      <t>`</t>
    </r>
    <r>
      <rPr>
        <b/>
        <i/>
        <sz val="10"/>
        <rFont val="Calibri"/>
        <family val="2"/>
      </rPr>
      <t xml:space="preserve"> In lakhs)</t>
    </r>
  </si>
  <si>
    <t>3 Months Ended</t>
  </si>
  <si>
    <t>Nine Months Ended</t>
  </si>
  <si>
    <t>Year Ended</t>
  </si>
  <si>
    <t>31-12-2014</t>
  </si>
  <si>
    <t>30-09-2014</t>
  </si>
  <si>
    <t>31-12-2013</t>
  </si>
  <si>
    <t>31-03-2014</t>
  </si>
  <si>
    <t>31-12-12</t>
  </si>
  <si>
    <t>Unaudited</t>
  </si>
  <si>
    <t>Audited</t>
  </si>
  <si>
    <t>9 MONTHS</t>
  </si>
  <si>
    <t>Standalone</t>
  </si>
  <si>
    <t>Consolidated</t>
  </si>
  <si>
    <t>a) Net Sales / Income from Operations :</t>
  </si>
  <si>
    <t xml:space="preserve">i) Export Sales </t>
  </si>
  <si>
    <t>ii) Domestic Sales</t>
  </si>
  <si>
    <t>b)Other Operating Income</t>
  </si>
  <si>
    <t>TOTAL INCOME (a+b)</t>
  </si>
  <si>
    <t>Expenditure :</t>
  </si>
  <si>
    <t>a) (Increase)/Decrease in Stocks</t>
  </si>
  <si>
    <t>b) Consumption of Raw Materials</t>
  </si>
  <si>
    <t>c) Manufacturing Expenses</t>
  </si>
  <si>
    <t>d) Employees' cost</t>
  </si>
  <si>
    <t>e) Depreciation</t>
  </si>
  <si>
    <t>f) Selling Expenses</t>
  </si>
  <si>
    <t>g)  Other Expenditure</t>
  </si>
  <si>
    <t xml:space="preserve">TOTAL EXPENDITURE </t>
  </si>
  <si>
    <t>Profit/(Loss)  from operations before other income, interest &amp; exceptional items (1-2)</t>
  </si>
  <si>
    <t>Other Income</t>
  </si>
  <si>
    <t>Profit from operations before  interst &amp; exceptional items (3+4)</t>
  </si>
  <si>
    <t>Interest &amp; Finance Charges</t>
  </si>
  <si>
    <t>Profit/(Loss) after interest but before exceptional item(5-6)</t>
  </si>
  <si>
    <t xml:space="preserve">Exceptional Item (Net) </t>
  </si>
  <si>
    <t>Profit/(Loss)  from oridnary activities before Tax (7+8)</t>
  </si>
  <si>
    <t>Tax Expenses</t>
  </si>
  <si>
    <t>---Current Tax</t>
  </si>
  <si>
    <t>---Income Tax earlier year</t>
  </si>
  <si>
    <t>---Deferred Tax Asset/(Liability) (Net)</t>
  </si>
  <si>
    <t>Net Profit/(Loss) from oridnary activities after tax  ( 9-10)</t>
  </si>
  <si>
    <t>Extra ordianry item (net of tax expenses)</t>
  </si>
  <si>
    <t>--</t>
  </si>
  <si>
    <t>Net Profit/(Loss) for the period (11-12)</t>
  </si>
  <si>
    <t>Paid up Equity Share Capital (face value of Rs. 10/- each)</t>
  </si>
  <si>
    <t>Reserves (excluding revaluation reserve) as per balance sheet of pervious accounting year</t>
  </si>
  <si>
    <t>Earnings per Share (Not Annualised)</t>
  </si>
  <si>
    <t>PART-II</t>
  </si>
  <si>
    <t>A.</t>
  </si>
  <si>
    <t>Particulars of Shareholdings</t>
  </si>
  <si>
    <t>Public Shareholding</t>
  </si>
  <si>
    <t>---Number of Shares</t>
  </si>
  <si>
    <t>---Percentage of Share Holding</t>
  </si>
  <si>
    <t>Promoters and Promoter group</t>
  </si>
  <si>
    <t>Shareholding</t>
  </si>
  <si>
    <t>a) Pledged- Encumbered</t>
  </si>
  <si>
    <t xml:space="preserve">   -- Number of Shares</t>
  </si>
  <si>
    <t>Nil</t>
  </si>
  <si>
    <t xml:space="preserve">  -- Percentage of Shares (as a % of  the total share-</t>
  </si>
  <si>
    <t xml:space="preserve">     holding pf promoter and promoter group)</t>
  </si>
  <si>
    <t xml:space="preserve">     capital of the Company)</t>
  </si>
  <si>
    <t>b) Non-encumbered</t>
  </si>
  <si>
    <t xml:space="preserve">     holding of promoter and promoter group)</t>
  </si>
  <si>
    <t>B</t>
  </si>
  <si>
    <t>INVESTORS COMPLAINTS</t>
  </si>
  <si>
    <t>3 months ended 31-12-2014</t>
  </si>
  <si>
    <t>--Pending at the Beginning of the quarter</t>
  </si>
  <si>
    <t>NIL</t>
  </si>
  <si>
    <t>--Received during the quarter</t>
  </si>
  <si>
    <t>--Disposed during the quarter</t>
  </si>
  <si>
    <t>--Remaining unresolved at the end of the quarter</t>
  </si>
  <si>
    <t>The above unaudited results were reviewed by the Audit Committee  and approved by the Board of Directors at its meeting held  on 13th February, 2015.</t>
  </si>
  <si>
    <t>The Limited Review of the Financial Results has been carried out by the Statutory Auditors of the Company.</t>
  </si>
  <si>
    <t>The Company's main business is " Manufacturing of Transformers and Related Services". As such, there is no separate reportable segments as per Accounting Standard on " Segment Reporting"(AS-17).</t>
  </si>
  <si>
    <t>Pursuant to notification of Schedule II to the Companies Act 2013 with effect from 1st April 2014, the Company has charged depreciation  based on the useful lives as pescribed under the Schedule.  Consequently depreciation charge for the quarter and Nine Months  ended 31st December, 2014 is higher by  Rs.15.64 lacs and Rs. 48.10 lacs respectively.</t>
  </si>
  <si>
    <t>The Previous period /Years figures have been regrouped/rearranged wherever necessary to make them comparable.</t>
  </si>
  <si>
    <t xml:space="preserve">  For, ALFA TRANSFORMERS LIMITED </t>
  </si>
  <si>
    <t>Place : Bhubaneswar.</t>
  </si>
  <si>
    <t xml:space="preserve"> [DEEPAK KUMAR DAS]</t>
  </si>
  <si>
    <t>Date : February 13, 2015</t>
  </si>
  <si>
    <t>CHIEF FINANCIAL OFFICER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</si>
</sst>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0.00_);\(0.00\)"/>
    <numFmt numFmtId="166" formatCode="_ * #,##0.00_ ;_ * \-#,##0.00_ ;_ * &quot;-&quot;??_ ;_ @_ "/>
    <numFmt numFmtId="167" formatCode="###0\.00,\ ;[Black]\(###0\.00,\);\-\-\-\ ;"/>
  </numFmts>
  <fonts count="5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Arial"/>
      <family val="2"/>
    </font>
    <font>
      <sz val="10"/>
      <name val="Arial"/>
      <family val="2"/>
    </font>
    <font>
      <b/>
      <sz val="10"/>
      <name val="Arial"/>
      <family val="2"/>
    </font>
    <font>
      <b/>
      <sz val="10"/>
      <name val="Times New Roman"/>
      <family val="1"/>
    </font>
    <font>
      <b/>
      <sz val="10"/>
      <name val="Calibri"/>
      <family val="2"/>
    </font>
    <font>
      <b/>
      <sz val="12"/>
      <name val="Calibri"/>
      <family val="2"/>
    </font>
    <font>
      <b/>
      <i/>
      <sz val="10"/>
      <name val="Calibri"/>
      <family val="2"/>
    </font>
    <font>
      <b/>
      <i/>
      <sz val="10"/>
      <name val="Rupee Foradian"/>
      <family val="2"/>
    </font>
    <font>
      <sz val="10"/>
      <name val="Calibri"/>
      <family val="2"/>
    </font>
    <font>
      <b/>
      <sz val="14"/>
      <name val="Calibri"/>
      <family val="2"/>
    </font>
    <font>
      <sz val="12"/>
      <name val="Calibri"/>
      <family val="2"/>
    </font>
    <font>
      <sz val="11"/>
      <name val="Calibri"/>
      <family val="2"/>
    </font>
    <font>
      <b/>
      <sz val="9"/>
      <name val="Calibri"/>
      <family val="2"/>
    </font>
    <font>
      <b/>
      <sz val="8"/>
      <name val="Tahoma"/>
      <family val="2"/>
    </font>
    <font>
      <sz val="8"/>
      <name val="Tahoma"/>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right style="medium"/>
      <top style="medium"/>
      <bottom/>
    </border>
    <border>
      <left style="medium"/>
      <right style="medium"/>
      <top style="medium"/>
      <bottom style="thin"/>
    </border>
    <border>
      <left style="medium"/>
      <right>
        <color indexed="63"/>
      </right>
      <top style="medium"/>
      <bottom style="thin"/>
    </border>
    <border>
      <left style="thin"/>
      <right style="thin"/>
      <top style="thin"/>
      <bottom style="thin"/>
    </border>
    <border>
      <left style="medium"/>
      <right style="medium"/>
      <top style="thin"/>
      <bottom style="medium"/>
    </border>
    <border>
      <left style="medium"/>
      <right style="medium"/>
      <top>
        <color indexed="63"/>
      </top>
      <bottom style="medium"/>
    </border>
    <border>
      <left style="thin"/>
      <right style="thin"/>
      <top/>
      <bottom style="thin"/>
    </border>
    <border>
      <left style="thin"/>
      <right/>
      <top/>
      <bottom style="thin"/>
    </border>
    <border>
      <left style="medium"/>
      <right style="thin"/>
      <top>
        <color indexed="63"/>
      </top>
      <bottom>
        <color indexed="63"/>
      </bottom>
    </border>
    <border>
      <left style="thin"/>
      <right style="medium"/>
      <top>
        <color indexed="63"/>
      </top>
      <bottom>
        <color indexed="63"/>
      </bottom>
    </border>
    <border>
      <left style="thin"/>
      <right style="thin"/>
      <top style="thin"/>
      <bottom/>
    </border>
    <border>
      <left style="medium"/>
      <right style="medium"/>
      <top style="medium"/>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thin"/>
      <bottom style="thin"/>
    </border>
    <border>
      <left/>
      <right style="medium"/>
      <top style="thin"/>
      <bottom style="thin"/>
    </border>
    <border>
      <left/>
      <right style="medium"/>
      <top style="thin"/>
      <bottom/>
    </border>
    <border>
      <left style="medium"/>
      <right style="medium"/>
      <top style="thin"/>
      <bottom>
        <color indexed="63"/>
      </bottom>
    </border>
    <border>
      <left/>
      <right style="medium"/>
      <top/>
      <bottom style="thin"/>
    </border>
    <border>
      <left style="medium"/>
      <right style="medium"/>
      <top>
        <color indexed="63"/>
      </top>
      <bottom style="thin"/>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6"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7">
    <xf numFmtId="0" fontId="0" fillId="0" borderId="0" xfId="0" applyFont="1" applyAlignment="1">
      <alignment/>
    </xf>
    <xf numFmtId="0" fontId="18" fillId="0" borderId="10" xfId="0" applyFont="1" applyFill="1" applyBorder="1" applyAlignment="1">
      <alignment horizontal="center"/>
    </xf>
    <xf numFmtId="0" fontId="18" fillId="0" borderId="11" xfId="0" applyFont="1" applyFill="1" applyBorder="1" applyAlignment="1">
      <alignment horizontal="center"/>
    </xf>
    <xf numFmtId="0" fontId="18" fillId="0" borderId="12" xfId="0" applyFont="1" applyFill="1" applyBorder="1" applyAlignment="1">
      <alignment horizontal="center"/>
    </xf>
    <xf numFmtId="0" fontId="19" fillId="0" borderId="0" xfId="0" applyFont="1" applyFill="1" applyBorder="1" applyAlignment="1">
      <alignment/>
    </xf>
    <xf numFmtId="0" fontId="18" fillId="0" borderId="13" xfId="0" applyFont="1" applyFill="1" applyBorder="1" applyAlignment="1">
      <alignment horizontal="center"/>
    </xf>
    <xf numFmtId="0" fontId="18" fillId="0" borderId="0" xfId="0" applyFont="1" applyFill="1" applyBorder="1" applyAlignment="1">
      <alignment horizontal="center"/>
    </xf>
    <xf numFmtId="0" fontId="18" fillId="0" borderId="14" xfId="0" applyFont="1" applyFill="1" applyBorder="1" applyAlignment="1">
      <alignment horizontal="center"/>
    </xf>
    <xf numFmtId="0" fontId="20" fillId="0" borderId="13" xfId="0" applyFont="1" applyFill="1" applyBorder="1" applyAlignment="1">
      <alignment/>
    </xf>
    <xf numFmtId="0" fontId="20" fillId="0" borderId="15" xfId="0" applyFont="1" applyFill="1" applyBorder="1" applyAlignment="1">
      <alignment horizontal="center"/>
    </xf>
    <xf numFmtId="0" fontId="20" fillId="0" borderId="16"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2" fillId="0" borderId="20" xfId="0" applyFont="1" applyFill="1" applyBorder="1" applyAlignment="1">
      <alignment horizontal="center" vertical="top" wrapText="1"/>
    </xf>
    <xf numFmtId="0" fontId="23" fillId="0" borderId="20" xfId="0" applyFont="1" applyFill="1" applyBorder="1" applyAlignment="1">
      <alignment horizontal="center" vertical="top" wrapText="1"/>
    </xf>
    <xf numFmtId="0" fontId="24" fillId="0" borderId="13" xfId="0" applyFont="1" applyFill="1" applyBorder="1" applyAlignment="1">
      <alignment horizontal="right"/>
    </xf>
    <xf numFmtId="0" fontId="24" fillId="0" borderId="0" xfId="0" applyFont="1" applyFill="1" applyBorder="1" applyAlignment="1">
      <alignment horizontal="right"/>
    </xf>
    <xf numFmtId="0" fontId="24" fillId="0" borderId="14" xfId="0" applyFont="1" applyFill="1" applyBorder="1" applyAlignment="1">
      <alignment horizontal="right"/>
    </xf>
    <xf numFmtId="0" fontId="23" fillId="0" borderId="13" xfId="0" applyFont="1" applyFill="1" applyBorder="1" applyAlignment="1">
      <alignment horizontal="center" vertical="top" wrapText="1"/>
    </xf>
    <xf numFmtId="14" fontId="22" fillId="0" borderId="21" xfId="0" applyNumberFormat="1" applyFont="1" applyFill="1" applyBorder="1" applyAlignment="1">
      <alignment horizontal="center" vertical="top" wrapText="1"/>
    </xf>
    <xf numFmtId="14" fontId="22" fillId="0" borderId="22" xfId="0" applyNumberFormat="1" applyFont="1" applyFill="1" applyBorder="1" applyAlignment="1">
      <alignment horizontal="center" vertical="top" wrapText="1"/>
    </xf>
    <xf numFmtId="14" fontId="22" fillId="0" borderId="23" xfId="0" applyNumberFormat="1" applyFont="1" applyFill="1" applyBorder="1" applyAlignment="1">
      <alignment horizontal="center" vertical="top" wrapText="1"/>
    </xf>
    <xf numFmtId="0" fontId="22" fillId="0" borderId="24" xfId="0" applyFont="1" applyFill="1" applyBorder="1" applyAlignment="1">
      <alignment horizontal="center"/>
    </xf>
    <xf numFmtId="0" fontId="22" fillId="0" borderId="25" xfId="0" applyFont="1" applyFill="1" applyBorder="1" applyAlignment="1">
      <alignment horizontal="center"/>
    </xf>
    <xf numFmtId="164" fontId="22" fillId="0" borderId="26" xfId="0" applyNumberFormat="1" applyFont="1" applyFill="1" applyBorder="1" applyAlignment="1" quotePrefix="1">
      <alignment horizontal="center"/>
    </xf>
    <xf numFmtId="164" fontId="22" fillId="0" borderId="27" xfId="0" applyNumberFormat="1" applyFont="1" applyFill="1" applyBorder="1" applyAlignment="1" quotePrefix="1">
      <alignment horizontal="center"/>
    </xf>
    <xf numFmtId="164" fontId="26" fillId="0" borderId="28" xfId="0" applyNumberFormat="1" applyFont="1" applyFill="1" applyBorder="1" applyAlignment="1">
      <alignment horizontal="center"/>
    </xf>
    <xf numFmtId="14" fontId="22" fillId="0" borderId="29" xfId="0" applyNumberFormat="1" applyFont="1" applyFill="1" applyBorder="1" applyAlignment="1">
      <alignment horizontal="center"/>
    </xf>
    <xf numFmtId="14" fontId="22" fillId="0" borderId="30" xfId="0" applyNumberFormat="1" applyFont="1" applyFill="1" applyBorder="1" applyAlignment="1">
      <alignment horizontal="center"/>
    </xf>
    <xf numFmtId="14" fontId="26" fillId="0" borderId="31" xfId="0" applyNumberFormat="1" applyFont="1" applyFill="1" applyBorder="1" applyAlignment="1">
      <alignment horizontal="center"/>
    </xf>
    <xf numFmtId="14" fontId="22" fillId="0" borderId="21" xfId="0" applyNumberFormat="1" applyFont="1" applyFill="1" applyBorder="1" applyAlignment="1">
      <alignment horizontal="center"/>
    </xf>
    <xf numFmtId="14" fontId="22" fillId="0" borderId="22" xfId="0" applyNumberFormat="1" applyFont="1" applyFill="1" applyBorder="1" applyAlignment="1">
      <alignment horizontal="center"/>
    </xf>
    <xf numFmtId="14" fontId="22" fillId="0" borderId="23" xfId="0" applyNumberFormat="1" applyFont="1" applyFill="1" applyBorder="1" applyAlignment="1">
      <alignment horizontal="center"/>
    </xf>
    <xf numFmtId="14" fontId="26" fillId="0" borderId="28" xfId="0" applyNumberFormat="1" applyFont="1" applyFill="1" applyBorder="1" applyAlignment="1">
      <alignment horizontal="center"/>
    </xf>
    <xf numFmtId="0" fontId="22" fillId="0" borderId="31" xfId="0" applyFont="1" applyFill="1" applyBorder="1" applyAlignment="1">
      <alignment horizontal="center" vertical="top" wrapText="1"/>
    </xf>
    <xf numFmtId="0" fontId="23" fillId="0" borderId="32" xfId="0" applyFont="1" applyFill="1" applyBorder="1" applyAlignment="1">
      <alignment horizontal="center" vertical="top" wrapText="1"/>
    </xf>
    <xf numFmtId="0" fontId="26" fillId="0" borderId="33" xfId="0" applyFont="1" applyFill="1" applyBorder="1" applyAlignment="1">
      <alignment horizontal="center"/>
    </xf>
    <xf numFmtId="0" fontId="26" fillId="0" borderId="20" xfId="0" applyFont="1" applyFill="1" applyBorder="1" applyAlignment="1">
      <alignment horizontal="center"/>
    </xf>
    <xf numFmtId="0" fontId="26" fillId="0" borderId="34" xfId="0" applyFont="1" applyFill="1" applyBorder="1" applyAlignment="1">
      <alignment horizontal="center"/>
    </xf>
    <xf numFmtId="0" fontId="26" fillId="0" borderId="31" xfId="0" applyFont="1" applyFill="1" applyBorder="1" applyAlignment="1">
      <alignment horizontal="center"/>
    </xf>
    <xf numFmtId="0" fontId="22" fillId="0" borderId="35" xfId="0" applyFont="1" applyFill="1" applyBorder="1" applyAlignment="1">
      <alignment horizontal="center"/>
    </xf>
    <xf numFmtId="0" fontId="22" fillId="0" borderId="11" xfId="0" applyFont="1" applyFill="1" applyBorder="1" applyAlignment="1">
      <alignment/>
    </xf>
    <xf numFmtId="165" fontId="22" fillId="0" borderId="36" xfId="0" applyNumberFormat="1" applyFont="1" applyFill="1" applyBorder="1" applyAlignment="1">
      <alignment horizontal="center"/>
    </xf>
    <xf numFmtId="165" fontId="22" fillId="0" borderId="25" xfId="0" applyNumberFormat="1" applyFont="1" applyFill="1" applyBorder="1" applyAlignment="1">
      <alignment horizontal="center"/>
    </xf>
    <xf numFmtId="165" fontId="22" fillId="0" borderId="35" xfId="0" applyNumberFormat="1" applyFont="1" applyFill="1" applyBorder="1" applyAlignment="1">
      <alignment horizontal="center"/>
    </xf>
    <xf numFmtId="0" fontId="22" fillId="0" borderId="20" xfId="0" applyFont="1" applyFill="1" applyBorder="1" applyAlignment="1">
      <alignment horizontal="center"/>
    </xf>
    <xf numFmtId="0" fontId="26" fillId="0" borderId="0" xfId="0" applyFont="1" applyFill="1" applyBorder="1" applyAlignment="1">
      <alignment/>
    </xf>
    <xf numFmtId="166" fontId="26" fillId="0" borderId="37" xfId="42" applyFont="1" applyFill="1" applyBorder="1" applyAlignment="1">
      <alignment horizontal="center"/>
    </xf>
    <xf numFmtId="2" fontId="26" fillId="0" borderId="38" xfId="0" applyNumberFormat="1" applyFont="1" applyFill="1" applyBorder="1" applyAlignment="1">
      <alignment horizontal="center"/>
    </xf>
    <xf numFmtId="165" fontId="26" fillId="0" borderId="38" xfId="0" applyNumberFormat="1" applyFont="1" applyFill="1" applyBorder="1" applyAlignment="1">
      <alignment horizontal="center"/>
    </xf>
    <xf numFmtId="165" fontId="26" fillId="0" borderId="37" xfId="0" applyNumberFormat="1" applyFont="1" applyFill="1" applyBorder="1" applyAlignment="1">
      <alignment horizontal="center"/>
    </xf>
    <xf numFmtId="4" fontId="26" fillId="0" borderId="20" xfId="42" applyNumberFormat="1" applyFont="1" applyFill="1" applyBorder="1" applyAlignment="1">
      <alignment horizontal="center"/>
    </xf>
    <xf numFmtId="2" fontId="26" fillId="0" borderId="37" xfId="0" applyNumberFormat="1" applyFont="1" applyFill="1" applyBorder="1" applyAlignment="1">
      <alignment horizontal="center"/>
    </xf>
    <xf numFmtId="2" fontId="26" fillId="0" borderId="38" xfId="0" applyNumberFormat="1" applyFont="1" applyFill="1" applyBorder="1" applyAlignment="1">
      <alignment horizontal="center" vertical="center"/>
    </xf>
    <xf numFmtId="165" fontId="26" fillId="0" borderId="20" xfId="0" applyNumberFormat="1" applyFont="1" applyFill="1" applyBorder="1" applyAlignment="1">
      <alignment horizontal="center"/>
    </xf>
    <xf numFmtId="0" fontId="22" fillId="0" borderId="18" xfId="0" applyFont="1" applyFill="1" applyBorder="1" applyAlignment="1">
      <alignment horizontal="left"/>
    </xf>
    <xf numFmtId="2" fontId="22" fillId="0" borderId="39" xfId="0" applyNumberFormat="1" applyFont="1" applyFill="1" applyBorder="1" applyAlignment="1">
      <alignment horizontal="center" vertical="center"/>
    </xf>
    <xf numFmtId="2" fontId="22" fillId="0" borderId="40" xfId="0" applyNumberFormat="1" applyFont="1" applyFill="1" applyBorder="1" applyAlignment="1">
      <alignment horizontal="center" vertical="center"/>
    </xf>
    <xf numFmtId="165" fontId="22" fillId="0" borderId="40" xfId="0" applyNumberFormat="1" applyFont="1" applyFill="1" applyBorder="1" applyAlignment="1">
      <alignment horizontal="center" vertical="center"/>
    </xf>
    <xf numFmtId="165" fontId="22" fillId="0" borderId="28" xfId="0" applyNumberFormat="1" applyFont="1" applyFill="1" applyBorder="1" applyAlignment="1">
      <alignment horizontal="center"/>
    </xf>
    <xf numFmtId="0" fontId="22" fillId="0" borderId="0" xfId="0" applyFont="1" applyFill="1" applyBorder="1" applyAlignment="1">
      <alignment horizontal="left"/>
    </xf>
    <xf numFmtId="0" fontId="26" fillId="0" borderId="38" xfId="0" applyFont="1" applyFill="1" applyBorder="1" applyAlignment="1">
      <alignment horizontal="center"/>
    </xf>
    <xf numFmtId="0" fontId="26" fillId="0" borderId="0" xfId="0" applyFont="1" applyFill="1" applyBorder="1" applyAlignment="1">
      <alignment horizontal="left"/>
    </xf>
    <xf numFmtId="165" fontId="26" fillId="0" borderId="39" xfId="0" applyNumberFormat="1" applyFont="1" applyFill="1" applyBorder="1" applyAlignment="1">
      <alignment horizontal="center"/>
    </xf>
    <xf numFmtId="165" fontId="22" fillId="0" borderId="40" xfId="0" applyNumberFormat="1" applyFont="1" applyFill="1" applyBorder="1" applyAlignment="1">
      <alignment horizontal="center"/>
    </xf>
    <xf numFmtId="165" fontId="26" fillId="0" borderId="40" xfId="0" applyNumberFormat="1" applyFont="1" applyFill="1" applyBorder="1" applyAlignment="1">
      <alignment horizontal="center"/>
    </xf>
    <xf numFmtId="165" fontId="22" fillId="0" borderId="39" xfId="0" applyNumberFormat="1" applyFont="1" applyFill="1" applyBorder="1" applyAlignment="1">
      <alignment horizontal="center"/>
    </xf>
    <xf numFmtId="1" fontId="26" fillId="0" borderId="20" xfId="0" applyNumberFormat="1" applyFont="1" applyFill="1" applyBorder="1" applyAlignment="1">
      <alignment horizontal="center" vertical="top"/>
    </xf>
    <xf numFmtId="0" fontId="26" fillId="0" borderId="11" xfId="0" applyFont="1" applyFill="1" applyBorder="1" applyAlignment="1">
      <alignment horizontal="justify" vertical="justify" wrapText="1"/>
    </xf>
    <xf numFmtId="165" fontId="26" fillId="0" borderId="39" xfId="0" applyNumberFormat="1" applyFont="1" applyFill="1" applyBorder="1" applyAlignment="1">
      <alignment horizontal="center" vertical="center"/>
    </xf>
    <xf numFmtId="165" fontId="26" fillId="0" borderId="40" xfId="0" applyNumberFormat="1" applyFont="1" applyFill="1" applyBorder="1" applyAlignment="1">
      <alignment horizontal="center" vertical="center"/>
    </xf>
    <xf numFmtId="165" fontId="26" fillId="0" borderId="38" xfId="0" applyNumberFormat="1" applyFont="1" applyFill="1" applyBorder="1" applyAlignment="1">
      <alignment horizontal="center" vertical="center"/>
    </xf>
    <xf numFmtId="165" fontId="26" fillId="0" borderId="28" xfId="0" applyNumberFormat="1" applyFont="1" applyFill="1" applyBorder="1" applyAlignment="1">
      <alignment horizontal="center"/>
    </xf>
    <xf numFmtId="2" fontId="26" fillId="0" borderId="41" xfId="0" applyNumberFormat="1" applyFont="1" applyFill="1" applyBorder="1" applyAlignment="1">
      <alignment horizontal="center"/>
    </xf>
    <xf numFmtId="165" fontId="26" fillId="0" borderId="42" xfId="0" applyNumberFormat="1" applyFont="1" applyFill="1" applyBorder="1" applyAlignment="1">
      <alignment horizontal="center"/>
    </xf>
    <xf numFmtId="165" fontId="26" fillId="0" borderId="35" xfId="0" applyNumberFormat="1" applyFont="1" applyFill="1" applyBorder="1" applyAlignment="1">
      <alignment horizontal="center"/>
    </xf>
    <xf numFmtId="0" fontId="26" fillId="0" borderId="20" xfId="0" applyFont="1" applyFill="1" applyBorder="1" applyAlignment="1">
      <alignment horizontal="center" vertical="top"/>
    </xf>
    <xf numFmtId="0" fontId="26" fillId="0" borderId="17" xfId="0" applyFont="1" applyFill="1" applyBorder="1" applyAlignment="1">
      <alignment horizontal="justify" vertical="justify" wrapText="1"/>
    </xf>
    <xf numFmtId="165" fontId="26" fillId="0" borderId="37" xfId="0" applyNumberFormat="1" applyFont="1" applyFill="1" applyBorder="1" applyAlignment="1">
      <alignment horizontal="center" vertical="center"/>
    </xf>
    <xf numFmtId="0" fontId="26" fillId="0" borderId="18" xfId="0" applyFont="1" applyFill="1" applyBorder="1" applyAlignment="1">
      <alignment horizontal="left"/>
    </xf>
    <xf numFmtId="2" fontId="26" fillId="0" borderId="40" xfId="0" applyNumberFormat="1" applyFont="1" applyFill="1" applyBorder="1" applyAlignment="1">
      <alignment horizontal="center"/>
    </xf>
    <xf numFmtId="0" fontId="26" fillId="0" borderId="15" xfId="0" applyFont="1" applyFill="1" applyBorder="1" applyAlignment="1">
      <alignment horizontal="justify" vertical="justify" wrapText="1"/>
    </xf>
    <xf numFmtId="165" fontId="26" fillId="0" borderId="43" xfId="0" applyNumberFormat="1" applyFont="1" applyFill="1" applyBorder="1" applyAlignment="1">
      <alignment horizontal="center" vertical="center"/>
    </xf>
    <xf numFmtId="165" fontId="26" fillId="0" borderId="44" xfId="0" applyNumberFormat="1" applyFont="1" applyFill="1" applyBorder="1" applyAlignment="1">
      <alignment horizontal="center" vertical="center"/>
    </xf>
    <xf numFmtId="165" fontId="26" fillId="0" borderId="31" xfId="0" applyNumberFormat="1" applyFont="1" applyFill="1" applyBorder="1" applyAlignment="1">
      <alignment horizontal="center"/>
    </xf>
    <xf numFmtId="166" fontId="26" fillId="0" borderId="39" xfId="42" applyFont="1" applyFill="1" applyBorder="1" applyAlignment="1">
      <alignment horizontal="center"/>
    </xf>
    <xf numFmtId="43" fontId="26" fillId="0" borderId="40" xfId="42" applyNumberFormat="1" applyFont="1" applyFill="1" applyBorder="1" applyAlignment="1" quotePrefix="1">
      <alignment horizontal="center" vertical="top" wrapText="1"/>
    </xf>
    <xf numFmtId="43" fontId="26" fillId="0" borderId="38" xfId="42" applyNumberFormat="1" applyFont="1" applyFill="1" applyBorder="1" applyAlignment="1">
      <alignment horizontal="center"/>
    </xf>
    <xf numFmtId="166" fontId="26" fillId="0" borderId="40" xfId="42" applyFont="1" applyFill="1" applyBorder="1" applyAlignment="1">
      <alignment horizontal="center"/>
    </xf>
    <xf numFmtId="165" fontId="26" fillId="0" borderId="37" xfId="42" applyNumberFormat="1" applyFont="1" applyFill="1" applyBorder="1" applyAlignment="1">
      <alignment horizontal="center" vertical="center"/>
    </xf>
    <xf numFmtId="166" fontId="26" fillId="0" borderId="20" xfId="42" applyFont="1" applyFill="1" applyBorder="1" applyAlignment="1">
      <alignment horizontal="center"/>
    </xf>
    <xf numFmtId="165" fontId="22" fillId="0" borderId="37" xfId="0" applyNumberFormat="1" applyFont="1" applyFill="1" applyBorder="1" applyAlignment="1">
      <alignment horizontal="center" vertical="center"/>
    </xf>
    <xf numFmtId="165" fontId="22" fillId="0" borderId="40" xfId="42" applyNumberFormat="1" applyFont="1" applyFill="1" applyBorder="1" applyAlignment="1" quotePrefix="1">
      <alignment horizontal="center" vertical="center" wrapText="1"/>
    </xf>
    <xf numFmtId="165" fontId="22" fillId="0" borderId="38" xfId="0" applyNumberFormat="1" applyFont="1" applyFill="1" applyBorder="1" applyAlignment="1">
      <alignment horizontal="center" vertical="center"/>
    </xf>
    <xf numFmtId="165" fontId="22" fillId="0" borderId="39" xfId="42" applyNumberFormat="1" applyFont="1" applyFill="1" applyBorder="1" applyAlignment="1" quotePrefix="1">
      <alignment horizontal="center" vertical="center" wrapText="1"/>
    </xf>
    <xf numFmtId="165" fontId="22" fillId="0" borderId="28" xfId="42" applyNumberFormat="1" applyFont="1" applyFill="1" applyBorder="1" applyAlignment="1" quotePrefix="1">
      <alignment horizontal="center" vertical="top" wrapText="1"/>
    </xf>
    <xf numFmtId="166" fontId="26" fillId="0" borderId="41" xfId="42" applyFont="1" applyFill="1" applyBorder="1" applyAlignment="1">
      <alignment horizontal="center"/>
    </xf>
    <xf numFmtId="0" fontId="22" fillId="0" borderId="20" xfId="0" applyFont="1" applyFill="1" applyBorder="1" applyAlignment="1">
      <alignment/>
    </xf>
    <xf numFmtId="0" fontId="26" fillId="0" borderId="0" xfId="0" applyFont="1" applyFill="1" applyBorder="1" applyAlignment="1" quotePrefix="1">
      <alignment horizontal="left"/>
    </xf>
    <xf numFmtId="166" fontId="26" fillId="0" borderId="38" xfId="42" applyFont="1" applyFill="1" applyBorder="1" applyAlignment="1">
      <alignment horizontal="center"/>
    </xf>
    <xf numFmtId="165" fontId="26" fillId="0" borderId="37" xfId="42" applyNumberFormat="1" applyFont="1" applyFill="1" applyBorder="1" applyAlignment="1">
      <alignment horizontal="center"/>
    </xf>
    <xf numFmtId="39" fontId="26" fillId="0" borderId="20" xfId="42" applyNumberFormat="1" applyFont="1" applyFill="1" applyBorder="1" applyAlignment="1">
      <alignment horizontal="center"/>
    </xf>
    <xf numFmtId="166" fontId="26" fillId="0" borderId="44" xfId="42" applyFont="1" applyFill="1" applyBorder="1" applyAlignment="1">
      <alignment horizontal="center" vertical="center"/>
    </xf>
    <xf numFmtId="43" fontId="26" fillId="0" borderId="38" xfId="42" applyNumberFormat="1" applyFont="1" applyFill="1" applyBorder="1" applyAlignment="1">
      <alignment horizontal="center" vertical="center"/>
    </xf>
    <xf numFmtId="166" fontId="26" fillId="0" borderId="43" xfId="42" applyFont="1" applyFill="1" applyBorder="1" applyAlignment="1">
      <alignment horizontal="center" vertical="center"/>
    </xf>
    <xf numFmtId="166" fontId="26" fillId="0" borderId="37" xfId="42" applyFont="1" applyFill="1" applyBorder="1" applyAlignment="1">
      <alignment horizontal="center" vertical="center"/>
    </xf>
    <xf numFmtId="166" fontId="26" fillId="0" borderId="20" xfId="42"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justify" vertical="justify" wrapText="1"/>
    </xf>
    <xf numFmtId="39" fontId="26" fillId="0" borderId="40" xfId="42" applyNumberFormat="1" applyFont="1" applyFill="1" applyBorder="1" applyAlignment="1">
      <alignment horizontal="center" vertical="center"/>
    </xf>
    <xf numFmtId="165" fontId="26" fillId="0" borderId="28" xfId="0" applyNumberFormat="1" applyFont="1" applyFill="1" applyBorder="1" applyAlignment="1">
      <alignment horizontal="center" vertical="center"/>
    </xf>
    <xf numFmtId="166" fontId="26" fillId="0" borderId="39" xfId="42" applyFont="1" applyFill="1" applyBorder="1" applyAlignment="1" quotePrefix="1">
      <alignment horizontal="center" vertical="center"/>
    </xf>
    <xf numFmtId="166" fontId="26" fillId="0" borderId="40" xfId="42" applyFont="1" applyFill="1" applyBorder="1" applyAlignment="1" quotePrefix="1">
      <alignment horizontal="center" vertical="center"/>
    </xf>
    <xf numFmtId="165" fontId="26" fillId="0" borderId="40" xfId="42" applyNumberFormat="1" applyFont="1" applyFill="1" applyBorder="1" applyAlignment="1" quotePrefix="1">
      <alignment horizontal="center" vertical="center"/>
    </xf>
    <xf numFmtId="166" fontId="26" fillId="0" borderId="28" xfId="42" applyFont="1" applyFill="1" applyBorder="1" applyAlignment="1" quotePrefix="1">
      <alignment horizontal="center" vertical="center"/>
    </xf>
    <xf numFmtId="0" fontId="22" fillId="0" borderId="18" xfId="0" applyFont="1" applyFill="1" applyBorder="1" applyAlignment="1">
      <alignment horizontal="justify" vertical="justify" wrapText="1"/>
    </xf>
    <xf numFmtId="165" fontId="22" fillId="0" borderId="28" xfId="0" applyNumberFormat="1" applyFont="1" applyFill="1" applyBorder="1" applyAlignment="1">
      <alignment horizontal="center" vertical="center"/>
    </xf>
    <xf numFmtId="2" fontId="26" fillId="0" borderId="40" xfId="0" applyNumberFormat="1" applyFont="1" applyFill="1" applyBorder="1" applyAlignment="1">
      <alignment horizontal="center" vertical="center"/>
    </xf>
    <xf numFmtId="2" fontId="26" fillId="0" borderId="39" xfId="0" applyNumberFormat="1" applyFont="1" applyFill="1" applyBorder="1" applyAlignment="1">
      <alignment horizontal="center" vertical="center"/>
    </xf>
    <xf numFmtId="2" fontId="26" fillId="0" borderId="28" xfId="0" applyNumberFormat="1" applyFont="1" applyFill="1" applyBorder="1" applyAlignment="1">
      <alignment horizontal="center"/>
    </xf>
    <xf numFmtId="0" fontId="26" fillId="0" borderId="0" xfId="0" applyFont="1" applyFill="1" applyBorder="1" applyAlignment="1">
      <alignment horizontal="justify" vertical="justify" wrapText="1"/>
    </xf>
    <xf numFmtId="167" fontId="26" fillId="0" borderId="42" xfId="0" applyNumberFormat="1" applyFont="1" applyFill="1" applyBorder="1" applyAlignment="1">
      <alignment horizontal="center"/>
    </xf>
    <xf numFmtId="165" fontId="26" fillId="0" borderId="38" xfId="42" applyNumberFormat="1" applyFont="1" applyFill="1" applyBorder="1" applyAlignment="1">
      <alignment horizontal="center" vertical="top" wrapText="1"/>
    </xf>
    <xf numFmtId="165" fontId="26" fillId="0" borderId="41" xfId="0" applyNumberFormat="1" applyFont="1" applyFill="1" applyBorder="1" applyAlignment="1">
      <alignment horizontal="center"/>
    </xf>
    <xf numFmtId="165" fontId="26" fillId="0" borderId="37" xfId="42" applyNumberFormat="1" applyFont="1" applyFill="1" applyBorder="1" applyAlignment="1">
      <alignment horizontal="center" wrapText="1"/>
    </xf>
    <xf numFmtId="165" fontId="26" fillId="0" borderId="20" xfId="42" applyNumberFormat="1" applyFont="1" applyFill="1" applyBorder="1" applyAlignment="1">
      <alignment horizontal="center" wrapText="1"/>
    </xf>
    <xf numFmtId="0" fontId="26" fillId="0" borderId="15" xfId="0" applyFont="1" applyFill="1" applyBorder="1" applyAlignment="1">
      <alignment horizontal="left"/>
    </xf>
    <xf numFmtId="39" fontId="26" fillId="0" borderId="30" xfId="42" applyNumberFormat="1" applyFont="1" applyFill="1" applyBorder="1" applyAlignment="1">
      <alignment horizontal="center"/>
    </xf>
    <xf numFmtId="165" fontId="26" fillId="0" borderId="45" xfId="42" applyNumberFormat="1" applyFont="1" applyFill="1" applyBorder="1" applyAlignment="1">
      <alignment horizontal="center"/>
    </xf>
    <xf numFmtId="165" fontId="26" fillId="0" borderId="45" xfId="0" applyNumberFormat="1" applyFont="1" applyFill="1" applyBorder="1" applyAlignment="1">
      <alignment horizontal="center"/>
    </xf>
    <xf numFmtId="165" fontId="26" fillId="0" borderId="30" xfId="42" applyNumberFormat="1" applyFont="1" applyFill="1" applyBorder="1" applyAlignment="1">
      <alignment horizontal="center"/>
    </xf>
    <xf numFmtId="165" fontId="26" fillId="0" borderId="31" xfId="42" applyNumberFormat="1" applyFont="1" applyFill="1" applyBorder="1" applyAlignment="1">
      <alignment horizontal="center"/>
    </xf>
    <xf numFmtId="0" fontId="27" fillId="0" borderId="17" xfId="0" applyFont="1" applyFill="1" applyBorder="1" applyAlignment="1">
      <alignment horizontal="left"/>
    </xf>
    <xf numFmtId="0" fontId="27" fillId="0" borderId="18" xfId="0" applyFont="1" applyFill="1" applyBorder="1" applyAlignment="1">
      <alignment horizontal="left"/>
    </xf>
    <xf numFmtId="0" fontId="27" fillId="0" borderId="0" xfId="0" applyFont="1" applyFill="1" applyBorder="1" applyAlignment="1">
      <alignment horizontal="left"/>
    </xf>
    <xf numFmtId="0" fontId="27" fillId="0" borderId="14" xfId="0" applyFont="1" applyFill="1" applyBorder="1" applyAlignment="1">
      <alignment horizontal="left"/>
    </xf>
    <xf numFmtId="0" fontId="27" fillId="0" borderId="13" xfId="0" applyFont="1" applyFill="1" applyBorder="1" applyAlignment="1">
      <alignment horizontal="left"/>
    </xf>
    <xf numFmtId="0" fontId="23" fillId="0" borderId="10" xfId="0" applyFont="1" applyFill="1" applyBorder="1" applyAlignment="1">
      <alignment horizontal="left"/>
    </xf>
    <xf numFmtId="0" fontId="26" fillId="0" borderId="36" xfId="0" applyFont="1" applyFill="1" applyBorder="1" applyAlignment="1">
      <alignment horizontal="center"/>
    </xf>
    <xf numFmtId="0" fontId="26" fillId="0" borderId="25" xfId="0" applyFont="1" applyFill="1" applyBorder="1" applyAlignment="1">
      <alignment horizontal="center"/>
    </xf>
    <xf numFmtId="0" fontId="26" fillId="0" borderId="37" xfId="0" applyFont="1" applyFill="1" applyBorder="1" applyAlignment="1">
      <alignment horizontal="center"/>
    </xf>
    <xf numFmtId="0" fontId="22" fillId="0" borderId="31" xfId="0" applyFont="1" applyFill="1" applyBorder="1" applyAlignment="1">
      <alignment/>
    </xf>
    <xf numFmtId="0" fontId="26" fillId="0" borderId="15" xfId="0" applyFont="1" applyFill="1" applyBorder="1" applyAlignment="1" quotePrefix="1">
      <alignment horizontal="left"/>
    </xf>
    <xf numFmtId="10" fontId="26" fillId="0" borderId="44" xfId="61" applyNumberFormat="1" applyFont="1" applyFill="1" applyBorder="1" applyAlignment="1">
      <alignment horizontal="center"/>
    </xf>
    <xf numFmtId="10" fontId="26" fillId="0" borderId="43" xfId="61" applyNumberFormat="1" applyFont="1" applyFill="1" applyBorder="1" applyAlignment="1">
      <alignment horizontal="center"/>
    </xf>
    <xf numFmtId="0" fontId="26" fillId="0" borderId="35" xfId="0" applyFont="1" applyFill="1" applyBorder="1" applyAlignment="1">
      <alignment/>
    </xf>
    <xf numFmtId="0" fontId="26" fillId="0" borderId="11" xfId="0" applyFont="1" applyFill="1" applyBorder="1" applyAlignment="1">
      <alignment horizontal="left"/>
    </xf>
    <xf numFmtId="2" fontId="26" fillId="0" borderId="42" xfId="0" applyNumberFormat="1" applyFont="1" applyFill="1" applyBorder="1" applyAlignment="1">
      <alignment horizontal="center"/>
    </xf>
    <xf numFmtId="0" fontId="26" fillId="0" borderId="41" xfId="0" applyFont="1" applyFill="1" applyBorder="1" applyAlignment="1">
      <alignment horizontal="center"/>
    </xf>
    <xf numFmtId="1" fontId="26" fillId="0" borderId="37" xfId="0" applyNumberFormat="1" applyFont="1" applyFill="1" applyBorder="1" applyAlignment="1">
      <alignment horizontal="center"/>
    </xf>
    <xf numFmtId="1" fontId="26" fillId="0" borderId="38" xfId="0" applyNumberFormat="1" applyFont="1" applyFill="1" applyBorder="1" applyAlignment="1">
      <alignment horizontal="center"/>
    </xf>
    <xf numFmtId="1" fontId="19" fillId="0" borderId="0" xfId="0" applyNumberFormat="1" applyFont="1" applyFill="1" applyBorder="1" applyAlignment="1">
      <alignment/>
    </xf>
    <xf numFmtId="9" fontId="26" fillId="0" borderId="37" xfId="61" applyFont="1" applyFill="1" applyBorder="1" applyAlignment="1">
      <alignment horizontal="center"/>
    </xf>
    <xf numFmtId="9" fontId="26" fillId="0" borderId="38" xfId="61" applyFont="1" applyFill="1" applyBorder="1" applyAlignment="1">
      <alignment horizontal="center"/>
    </xf>
    <xf numFmtId="10" fontId="26" fillId="0" borderId="37" xfId="61" applyNumberFormat="1" applyFont="1" applyFill="1" applyBorder="1" applyAlignment="1">
      <alignment horizontal="center"/>
    </xf>
    <xf numFmtId="10" fontId="26" fillId="0" borderId="38" xfId="61" applyNumberFormat="1" applyFont="1" applyFill="1" applyBorder="1" applyAlignment="1">
      <alignment horizontal="center"/>
    </xf>
    <xf numFmtId="2" fontId="26" fillId="0" borderId="30" xfId="0" applyNumberFormat="1" applyFont="1" applyFill="1" applyBorder="1" applyAlignment="1">
      <alignment horizontal="center"/>
    </xf>
    <xf numFmtId="2" fontId="26" fillId="0" borderId="45" xfId="0" applyNumberFormat="1" applyFont="1" applyFill="1" applyBorder="1" applyAlignment="1">
      <alignment horizontal="center"/>
    </xf>
    <xf numFmtId="0" fontId="26" fillId="0" borderId="45" xfId="0" applyFont="1" applyFill="1" applyBorder="1" applyAlignment="1">
      <alignment horizontal="center"/>
    </xf>
    <xf numFmtId="0" fontId="27" fillId="0" borderId="10" xfId="0" applyFont="1" applyFill="1" applyBorder="1" applyAlignment="1">
      <alignment horizontal="left"/>
    </xf>
    <xf numFmtId="0" fontId="23" fillId="0" borderId="10" xfId="0" applyFont="1" applyFill="1" applyBorder="1" applyAlignment="1">
      <alignment/>
    </xf>
    <xf numFmtId="0" fontId="23" fillId="0" borderId="0" xfId="0" applyFont="1" applyFill="1" applyBorder="1" applyAlignment="1">
      <alignment/>
    </xf>
    <xf numFmtId="0" fontId="26" fillId="0" borderId="32" xfId="0" applyFont="1" applyFill="1" applyBorder="1" applyAlignment="1">
      <alignment horizontal="center"/>
    </xf>
    <xf numFmtId="0" fontId="26" fillId="0" borderId="15" xfId="0" applyFont="1" applyFill="1" applyBorder="1" applyAlignment="1">
      <alignment horizontal="center"/>
    </xf>
    <xf numFmtId="0" fontId="26" fillId="0" borderId="16" xfId="0" applyFont="1" applyFill="1" applyBorder="1" applyAlignment="1">
      <alignment horizontal="center"/>
    </xf>
    <xf numFmtId="0" fontId="28" fillId="0" borderId="13" xfId="0" applyFont="1" applyFill="1" applyBorder="1" applyAlignment="1" quotePrefix="1">
      <alignment vertical="justify"/>
    </xf>
    <xf numFmtId="0" fontId="28" fillId="0" borderId="0" xfId="0" applyFont="1" applyFill="1" applyBorder="1" applyAlignment="1" quotePrefix="1">
      <alignment vertical="justify"/>
    </xf>
    <xf numFmtId="0" fontId="26" fillId="0" borderId="13" xfId="0" applyFont="1" applyFill="1" applyBorder="1" applyAlignment="1">
      <alignment horizontal="center"/>
    </xf>
    <xf numFmtId="0" fontId="26" fillId="0" borderId="0" xfId="0" applyFont="1" applyFill="1" applyBorder="1" applyAlignment="1">
      <alignment horizontal="center"/>
    </xf>
    <xf numFmtId="0" fontId="26" fillId="0" borderId="14" xfId="0" applyFont="1" applyFill="1" applyBorder="1" applyAlignment="1">
      <alignment horizontal="center"/>
    </xf>
    <xf numFmtId="0" fontId="28" fillId="0" borderId="32" xfId="0" applyFont="1" applyFill="1" applyBorder="1" applyAlignment="1" quotePrefix="1">
      <alignment vertical="justify"/>
    </xf>
    <xf numFmtId="0" fontId="28" fillId="0" borderId="15" xfId="0" applyFont="1" applyFill="1" applyBorder="1" applyAlignment="1" quotePrefix="1">
      <alignment vertical="justify"/>
    </xf>
    <xf numFmtId="0" fontId="22" fillId="0" borderId="13" xfId="0" applyFont="1" applyFill="1" applyBorder="1" applyAlignment="1">
      <alignment vertical="top"/>
    </xf>
    <xf numFmtId="0" fontId="26" fillId="0" borderId="0" xfId="0" applyFont="1" applyFill="1" applyBorder="1" applyAlignment="1">
      <alignment horizontal="left" wrapText="1"/>
    </xf>
    <xf numFmtId="0" fontId="26" fillId="0" borderId="14" xfId="0" applyFont="1" applyFill="1" applyBorder="1" applyAlignment="1">
      <alignment horizontal="left" wrapText="1"/>
    </xf>
    <xf numFmtId="0" fontId="22" fillId="0" borderId="13" xfId="0" applyFont="1" applyFill="1" applyBorder="1" applyAlignment="1">
      <alignment horizontal="right" vertical="top" wrapText="1"/>
    </xf>
    <xf numFmtId="0" fontId="26" fillId="0" borderId="0" xfId="0" applyFont="1" applyFill="1" applyBorder="1" applyAlignment="1">
      <alignment horizontal="left" vertical="top" wrapText="1"/>
    </xf>
    <xf numFmtId="0" fontId="26" fillId="0" borderId="14" xfId="0" applyFont="1" applyFill="1" applyBorder="1" applyAlignment="1">
      <alignment horizontal="left" vertical="top" wrapText="1"/>
    </xf>
    <xf numFmtId="0" fontId="26" fillId="0" borderId="0" xfId="0" applyFont="1" applyFill="1" applyBorder="1" applyAlignment="1">
      <alignment horizontal="justify" vertical="justify" wrapText="1"/>
    </xf>
    <xf numFmtId="0" fontId="29" fillId="0" borderId="0" xfId="0" applyFont="1" applyAlignment="1">
      <alignment horizontal="justify" vertical="justify"/>
    </xf>
    <xf numFmtId="0" fontId="29" fillId="0" borderId="14" xfId="0" applyFont="1" applyBorder="1" applyAlignment="1">
      <alignment horizontal="justify" vertical="justify"/>
    </xf>
    <xf numFmtId="0" fontId="30" fillId="0" borderId="32" xfId="0" applyFont="1" applyFill="1" applyBorder="1" applyAlignment="1">
      <alignment horizontal="righ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2" fillId="0" borderId="13" xfId="0" applyFont="1" applyFill="1" applyBorder="1" applyAlignment="1">
      <alignment/>
    </xf>
    <xf numFmtId="0" fontId="26" fillId="0" borderId="0" xfId="0" applyFont="1" applyFill="1" applyBorder="1" applyAlignment="1">
      <alignment/>
    </xf>
    <xf numFmtId="0" fontId="30" fillId="0" borderId="0" xfId="0" applyFont="1" applyFill="1" applyBorder="1" applyAlignment="1">
      <alignment/>
    </xf>
    <xf numFmtId="0" fontId="30" fillId="0" borderId="14" xfId="0" applyFont="1" applyFill="1" applyBorder="1" applyAlignment="1">
      <alignment/>
    </xf>
    <xf numFmtId="0" fontId="26" fillId="0" borderId="14" xfId="0" applyFont="1" applyFill="1" applyBorder="1" applyAlignment="1">
      <alignment/>
    </xf>
    <xf numFmtId="0" fontId="22" fillId="0" borderId="0" xfId="0" applyFont="1" applyFill="1" applyBorder="1" applyAlignment="1">
      <alignment horizontal="center"/>
    </xf>
    <xf numFmtId="0" fontId="22" fillId="0" borderId="14" xfId="0" applyFont="1" applyFill="1" applyBorder="1" applyAlignment="1">
      <alignment horizontal="center"/>
    </xf>
    <xf numFmtId="0" fontId="22" fillId="0" borderId="32" xfId="0" applyFont="1" applyFill="1" applyBorder="1" applyAlignment="1">
      <alignment/>
    </xf>
    <xf numFmtId="0" fontId="26" fillId="0" borderId="15" xfId="0" applyFont="1" applyFill="1" applyBorder="1" applyAlignment="1">
      <alignment/>
    </xf>
    <xf numFmtId="0" fontId="30" fillId="0" borderId="15" xfId="0" applyFont="1" applyFill="1" applyBorder="1" applyAlignment="1">
      <alignment horizontal="center"/>
    </xf>
    <xf numFmtId="0" fontId="30" fillId="0" borderId="16" xfId="0" applyFont="1" applyFill="1" applyBorder="1" applyAlignment="1">
      <alignment horizontal="center"/>
    </xf>
    <xf numFmtId="0" fontId="20" fillId="0" borderId="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3 4" xfId="56"/>
    <cellStyle name="Normal 4" xfId="57"/>
    <cellStyle name="Normal 4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CCT-14-15\ACCT-DEC-14\BALANCE%20SHEET-31-12-14-SCH-VI-LAKHS-FINAL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BS"/>
      <sheetName val="PL"/>
      <sheetName val="Share Capital"/>
      <sheetName val="Reserves &amp; Surplus"/>
      <sheetName val="Long-Term Borrowings"/>
      <sheetName val="Other Long Term Liabilities"/>
      <sheetName val="Long Term Provisions"/>
      <sheetName val="Short-Term Borrowings "/>
      <sheetName val="Other Current Liabilities"/>
      <sheetName val="Short Term Provisions"/>
      <sheetName val="CF"/>
      <sheetName val="share"/>
      <sheetName val="RS"/>
      <sheetName val="LTL"/>
      <sheetName val="STBR"/>
      <sheetName val="OTL"/>
      <sheetName val="fixed Assets"/>
      <sheetName val="NCINVST"/>
      <sheetName val="C INVEST"/>
      <sheetName val="TR RECV-OTH"/>
      <sheetName val="SCH-PL"/>
      <sheetName val="NCA-Non Current Investments"/>
      <sheetName val="NCA-Lng trm loans &amp; adv "/>
      <sheetName val="NCA-Other nca"/>
      <sheetName val="Current Investments"/>
      <sheetName val="Trade Receivables"/>
      <sheetName val="Cash and cash equivalents"/>
      <sheetName val="Short term loans and adv"/>
      <sheetName val="Other Curr Assets"/>
      <sheetName val="Cont liabilities and commitment"/>
      <sheetName val="Notes"/>
      <sheetName val="Revenue From operation"/>
      <sheetName val="Other Income"/>
      <sheetName val="Finance Cost"/>
      <sheetName val="POLICY"/>
      <sheetName val="S-SCH"/>
      <sheetName val="actuary"/>
      <sheetName val="TRIAL BAL 31-12-14"/>
      <sheetName val="DEFERRED TAX-REVISE"/>
      <sheetName val="IT DEPRECIATION"/>
      <sheetName val="IT COMPUTATION"/>
      <sheetName val="MAT"/>
      <sheetName val="DEPRN-WDV"/>
      <sheetName val="bbsr land"/>
      <sheetName val="nashik land"/>
      <sheetName val="Sheet1"/>
    </sheetNames>
    <sheetDataSet>
      <sheetData sheetId="5">
        <row r="2">
          <cell r="K2" t="str">
            <v>Yes</v>
          </cell>
        </row>
        <row r="3">
          <cell r="K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76"/>
  <sheetViews>
    <sheetView tabSelected="1" workbookViewId="0" topLeftCell="B1">
      <selection activeCell="H12" sqref="H12"/>
    </sheetView>
  </sheetViews>
  <sheetFormatPr defaultColWidth="9.140625" defaultRowHeight="15"/>
  <cols>
    <col min="1" max="1" width="8.7109375" style="4" customWidth="1"/>
    <col min="2" max="2" width="3.8515625" style="196" customWidth="1"/>
    <col min="3" max="3" width="46.421875" style="4" customWidth="1"/>
    <col min="4" max="4" width="10.00390625" style="4" customWidth="1"/>
    <col min="5" max="5" width="11.00390625" style="4" customWidth="1"/>
    <col min="6" max="6" width="10.00390625" style="4" customWidth="1"/>
    <col min="7" max="8" width="10.57421875" style="4" customWidth="1"/>
    <col min="9" max="9" width="11.421875" style="4" customWidth="1"/>
    <col min="10" max="10" width="13.28125" style="4" customWidth="1"/>
    <col min="11" max="11" width="0" style="4" hidden="1" customWidth="1"/>
    <col min="12" max="12" width="9.7109375" style="4" hidden="1" customWidth="1"/>
    <col min="13" max="13" width="12.8515625" style="4" hidden="1" customWidth="1"/>
    <col min="14" max="16" width="0" style="4" hidden="1" customWidth="1"/>
    <col min="17" max="16384" width="9.140625" style="4" customWidth="1"/>
  </cols>
  <sheetData>
    <row r="1" spans="2:10" ht="18">
      <c r="B1" s="1" t="s">
        <v>0</v>
      </c>
      <c r="C1" s="2"/>
      <c r="D1" s="2"/>
      <c r="E1" s="2"/>
      <c r="F1" s="2"/>
      <c r="G1" s="2"/>
      <c r="H1" s="2"/>
      <c r="I1" s="2"/>
      <c r="J1" s="3"/>
    </row>
    <row r="2" spans="2:10" ht="18">
      <c r="B2" s="5" t="s">
        <v>1</v>
      </c>
      <c r="C2" s="6"/>
      <c r="D2" s="6"/>
      <c r="E2" s="6"/>
      <c r="F2" s="6"/>
      <c r="G2" s="6"/>
      <c r="H2" s="6"/>
      <c r="I2" s="6"/>
      <c r="J2" s="7"/>
    </row>
    <row r="3" spans="2:10" ht="18">
      <c r="B3" s="5" t="s">
        <v>2</v>
      </c>
      <c r="C3" s="6"/>
      <c r="D3" s="6"/>
      <c r="E3" s="6"/>
      <c r="F3" s="6"/>
      <c r="G3" s="6"/>
      <c r="H3" s="6"/>
      <c r="I3" s="6"/>
      <c r="J3" s="7"/>
    </row>
    <row r="4" spans="2:10" ht="12.75">
      <c r="B4" s="8" t="s">
        <v>3</v>
      </c>
      <c r="C4" s="9" t="s">
        <v>4</v>
      </c>
      <c r="D4" s="9"/>
      <c r="E4" s="9"/>
      <c r="F4" s="9"/>
      <c r="G4" s="9"/>
      <c r="H4" s="9"/>
      <c r="I4" s="9"/>
      <c r="J4" s="10"/>
    </row>
    <row r="5" spans="2:10" ht="12.75">
      <c r="B5" s="11" t="s">
        <v>5</v>
      </c>
      <c r="C5" s="12"/>
      <c r="D5" s="12"/>
      <c r="E5" s="12"/>
      <c r="F5" s="12"/>
      <c r="G5" s="12"/>
      <c r="H5" s="12"/>
      <c r="I5" s="12"/>
      <c r="J5" s="13"/>
    </row>
    <row r="6" spans="2:10" ht="12" customHeight="1" thickBot="1">
      <c r="B6" s="14" t="s">
        <v>6</v>
      </c>
      <c r="C6" s="15" t="s">
        <v>7</v>
      </c>
      <c r="D6" s="16" t="s">
        <v>8</v>
      </c>
      <c r="E6" s="17"/>
      <c r="F6" s="17"/>
      <c r="G6" s="17"/>
      <c r="H6" s="17"/>
      <c r="I6" s="17"/>
      <c r="J6" s="18"/>
    </row>
    <row r="7" spans="2:10" ht="12.75" customHeight="1" thickBot="1">
      <c r="B7" s="14"/>
      <c r="C7" s="19"/>
      <c r="D7" s="20" t="s">
        <v>9</v>
      </c>
      <c r="E7" s="21"/>
      <c r="F7" s="22"/>
      <c r="G7" s="23" t="s">
        <v>10</v>
      </c>
      <c r="H7" s="24"/>
      <c r="I7" s="23" t="s">
        <v>11</v>
      </c>
      <c r="J7" s="24"/>
    </row>
    <row r="8" spans="2:13" ht="13.5" customHeight="1">
      <c r="B8" s="14"/>
      <c r="C8" s="19"/>
      <c r="D8" s="25" t="s">
        <v>12</v>
      </c>
      <c r="E8" s="26" t="s">
        <v>13</v>
      </c>
      <c r="F8" s="25" t="s">
        <v>14</v>
      </c>
      <c r="G8" s="25" t="s">
        <v>12</v>
      </c>
      <c r="H8" s="25" t="s">
        <v>14</v>
      </c>
      <c r="I8" s="25" t="s">
        <v>15</v>
      </c>
      <c r="J8" s="25" t="s">
        <v>15</v>
      </c>
      <c r="M8" s="27" t="s">
        <v>16</v>
      </c>
    </row>
    <row r="9" spans="2:13" ht="13.5" customHeight="1" thickBot="1">
      <c r="B9" s="14"/>
      <c r="C9" s="19"/>
      <c r="D9" s="28" t="s">
        <v>17</v>
      </c>
      <c r="E9" s="28" t="s">
        <v>17</v>
      </c>
      <c r="F9" s="28" t="s">
        <v>17</v>
      </c>
      <c r="G9" s="28" t="s">
        <v>17</v>
      </c>
      <c r="H9" s="28" t="s">
        <v>17</v>
      </c>
      <c r="I9" s="29" t="s">
        <v>18</v>
      </c>
      <c r="J9" s="29" t="s">
        <v>18</v>
      </c>
      <c r="M9" s="30" t="s">
        <v>19</v>
      </c>
    </row>
    <row r="10" spans="2:13" ht="13.5" customHeight="1" thickBot="1">
      <c r="B10" s="14"/>
      <c r="C10" s="19"/>
      <c r="D10" s="31" t="s">
        <v>20</v>
      </c>
      <c r="E10" s="32"/>
      <c r="F10" s="32"/>
      <c r="G10" s="32"/>
      <c r="H10" s="33"/>
      <c r="I10" s="29" t="s">
        <v>20</v>
      </c>
      <c r="J10" s="29" t="s">
        <v>21</v>
      </c>
      <c r="M10" s="34" t="s">
        <v>20</v>
      </c>
    </row>
    <row r="11" spans="2:13" ht="12.75" customHeight="1" hidden="1">
      <c r="B11" s="35"/>
      <c r="C11" s="36"/>
      <c r="D11" s="37" t="s">
        <v>18</v>
      </c>
      <c r="E11" s="38" t="s">
        <v>18</v>
      </c>
      <c r="F11" s="38"/>
      <c r="G11" s="38"/>
      <c r="H11" s="39" t="s">
        <v>18</v>
      </c>
      <c r="I11" s="37"/>
      <c r="J11" s="39" t="s">
        <v>18</v>
      </c>
      <c r="M11" s="40"/>
    </row>
    <row r="12" spans="2:16" ht="13.5" customHeight="1">
      <c r="B12" s="41">
        <v>1</v>
      </c>
      <c r="C12" s="42" t="s">
        <v>22</v>
      </c>
      <c r="D12" s="43">
        <f aca="true" t="shared" si="0" ref="D12:J12">+D13+D14</f>
        <v>738.7099999999998</v>
      </c>
      <c r="E12" s="44">
        <f t="shared" si="0"/>
        <v>630.6700000000001</v>
      </c>
      <c r="F12" s="44">
        <f t="shared" si="0"/>
        <v>666.96</v>
      </c>
      <c r="G12" s="44">
        <f t="shared" si="0"/>
        <v>1833.9699999999998</v>
      </c>
      <c r="H12" s="44">
        <f t="shared" si="0"/>
        <v>1885.86</v>
      </c>
      <c r="I12" s="43">
        <f t="shared" si="0"/>
        <v>2591.65</v>
      </c>
      <c r="J12" s="43">
        <f t="shared" si="0"/>
        <v>2591.65</v>
      </c>
      <c r="M12" s="45">
        <v>1496.0214881999998</v>
      </c>
      <c r="P12" s="44">
        <f>+P13+P14</f>
        <v>1095.26</v>
      </c>
    </row>
    <row r="13" spans="2:16" ht="13.5" customHeight="1">
      <c r="B13" s="46"/>
      <c r="C13" s="47" t="s">
        <v>23</v>
      </c>
      <c r="D13" s="48">
        <f>+G13-P13</f>
        <v>0</v>
      </c>
      <c r="E13" s="49">
        <v>16.73</v>
      </c>
      <c r="F13" s="49">
        <v>0</v>
      </c>
      <c r="G13" s="50">
        <v>16.73</v>
      </c>
      <c r="H13" s="50">
        <v>278.29</v>
      </c>
      <c r="I13" s="51">
        <v>278.29</v>
      </c>
      <c r="J13" s="51">
        <v>278.29</v>
      </c>
      <c r="M13" s="52">
        <v>225.1232</v>
      </c>
      <c r="P13" s="50">
        <v>16.73</v>
      </c>
    </row>
    <row r="14" spans="2:16" ht="13.5" customHeight="1">
      <c r="B14" s="46"/>
      <c r="C14" s="47" t="s">
        <v>24</v>
      </c>
      <c r="D14" s="53">
        <f>+G14-P14</f>
        <v>738.7099999999998</v>
      </c>
      <c r="E14" s="54">
        <v>613.94</v>
      </c>
      <c r="F14" s="49">
        <v>666.96</v>
      </c>
      <c r="G14" s="50">
        <f>1851.62-G13-G15</f>
        <v>1817.2399999999998</v>
      </c>
      <c r="H14" s="50">
        <v>1607.57</v>
      </c>
      <c r="I14" s="51">
        <v>2313.36</v>
      </c>
      <c r="J14" s="51">
        <v>2313.36</v>
      </c>
      <c r="M14" s="55">
        <v>1188.0022881999998</v>
      </c>
      <c r="P14" s="50">
        <v>1078.53</v>
      </c>
    </row>
    <row r="15" spans="2:16" ht="13.5" customHeight="1">
      <c r="B15" s="46" t="s">
        <v>3</v>
      </c>
      <c r="C15" s="47" t="s">
        <v>25</v>
      </c>
      <c r="D15" s="53">
        <f>+G15-P15</f>
        <v>11.989999999999998</v>
      </c>
      <c r="E15" s="54">
        <v>1.67</v>
      </c>
      <c r="F15" s="49">
        <v>6.34</v>
      </c>
      <c r="G15" s="50">
        <v>17.65</v>
      </c>
      <c r="H15" s="50">
        <v>28.06</v>
      </c>
      <c r="I15" s="51">
        <v>32.6</v>
      </c>
      <c r="J15" s="51">
        <v>32.6</v>
      </c>
      <c r="M15" s="55">
        <v>28.6107904</v>
      </c>
      <c r="P15" s="50">
        <v>5.66</v>
      </c>
    </row>
    <row r="16" spans="2:16" ht="16.5" customHeight="1">
      <c r="B16" s="46"/>
      <c r="C16" s="56" t="s">
        <v>26</v>
      </c>
      <c r="D16" s="57">
        <f aca="true" t="shared" si="1" ref="D16:J16">+D12+D15</f>
        <v>750.6999999999998</v>
      </c>
      <c r="E16" s="58">
        <f t="shared" si="1"/>
        <v>632.34</v>
      </c>
      <c r="F16" s="58">
        <f t="shared" si="1"/>
        <v>673.3000000000001</v>
      </c>
      <c r="G16" s="59">
        <f t="shared" si="1"/>
        <v>1851.62</v>
      </c>
      <c r="H16" s="59">
        <f t="shared" si="1"/>
        <v>1913.9199999999998</v>
      </c>
      <c r="I16" s="57">
        <f t="shared" si="1"/>
        <v>2624.25</v>
      </c>
      <c r="J16" s="57">
        <f t="shared" si="1"/>
        <v>2624.25</v>
      </c>
      <c r="M16" s="60">
        <v>1524.6322785999998</v>
      </c>
      <c r="P16" s="59">
        <f>+P12+P15</f>
        <v>1100.92</v>
      </c>
    </row>
    <row r="17" spans="2:16" ht="13.5" customHeight="1">
      <c r="B17" s="46">
        <v>2</v>
      </c>
      <c r="C17" s="61" t="s">
        <v>27</v>
      </c>
      <c r="D17" s="53"/>
      <c r="E17" s="62"/>
      <c r="F17" s="62"/>
      <c r="G17" s="50"/>
      <c r="H17" s="50"/>
      <c r="I17" s="51"/>
      <c r="J17" s="51"/>
      <c r="M17" s="55"/>
      <c r="P17" s="50"/>
    </row>
    <row r="18" spans="2:16" ht="13.5" customHeight="1">
      <c r="B18" s="46"/>
      <c r="C18" s="63" t="s">
        <v>28</v>
      </c>
      <c r="D18" s="51">
        <f aca="true" t="shared" si="2" ref="D18:D23">+G18-P18</f>
        <v>35.08</v>
      </c>
      <c r="E18" s="50">
        <v>27.06</v>
      </c>
      <c r="F18" s="50">
        <v>38.37</v>
      </c>
      <c r="G18" s="50">
        <v>27.01</v>
      </c>
      <c r="H18" s="50">
        <v>9.87</v>
      </c>
      <c r="I18" s="51">
        <v>56.26</v>
      </c>
      <c r="J18" s="51">
        <v>56.26</v>
      </c>
      <c r="M18" s="55">
        <v>141.73687</v>
      </c>
      <c r="P18" s="50">
        <v>-8.07</v>
      </c>
    </row>
    <row r="19" spans="2:16" ht="13.5" customHeight="1">
      <c r="B19" s="46"/>
      <c r="C19" s="63" t="s">
        <v>29</v>
      </c>
      <c r="D19" s="51">
        <f t="shared" si="2"/>
        <v>553.43</v>
      </c>
      <c r="E19" s="50">
        <v>472.81</v>
      </c>
      <c r="F19" s="50">
        <v>491.08</v>
      </c>
      <c r="G19" s="50">
        <v>1387.53</v>
      </c>
      <c r="H19" s="50">
        <v>1379.51</v>
      </c>
      <c r="I19" s="51">
        <v>1906.68</v>
      </c>
      <c r="J19" s="51">
        <v>1906.68</v>
      </c>
      <c r="M19" s="55">
        <v>1058.2331321000001</v>
      </c>
      <c r="P19" s="50">
        <v>834.1</v>
      </c>
    </row>
    <row r="20" spans="2:16" ht="13.5" customHeight="1">
      <c r="B20" s="46"/>
      <c r="C20" s="63" t="s">
        <v>30</v>
      </c>
      <c r="D20" s="51">
        <f t="shared" si="2"/>
        <v>45.93000000000001</v>
      </c>
      <c r="E20" s="50">
        <v>29.41</v>
      </c>
      <c r="F20" s="50">
        <v>42.57</v>
      </c>
      <c r="G20" s="50">
        <v>110.26</v>
      </c>
      <c r="H20" s="50">
        <v>109.94</v>
      </c>
      <c r="I20" s="51">
        <v>163.35</v>
      </c>
      <c r="J20" s="51">
        <v>163.35</v>
      </c>
      <c r="M20" s="55">
        <v>94.82719579999998</v>
      </c>
      <c r="P20" s="50">
        <v>64.33</v>
      </c>
    </row>
    <row r="21" spans="2:16" ht="13.5" customHeight="1">
      <c r="B21" s="46"/>
      <c r="C21" s="63" t="s">
        <v>31</v>
      </c>
      <c r="D21" s="51">
        <f t="shared" si="2"/>
        <v>29.630000000000003</v>
      </c>
      <c r="E21" s="50">
        <v>30.18</v>
      </c>
      <c r="F21" s="50">
        <v>29.3</v>
      </c>
      <c r="G21" s="50">
        <v>87.4</v>
      </c>
      <c r="H21" s="50">
        <v>92.3</v>
      </c>
      <c r="I21" s="51">
        <v>125.04</v>
      </c>
      <c r="J21" s="51">
        <v>125.04</v>
      </c>
      <c r="M21" s="55">
        <v>102.5155834</v>
      </c>
      <c r="P21" s="50">
        <v>57.77</v>
      </c>
    </row>
    <row r="22" spans="2:16" ht="13.5" customHeight="1">
      <c r="B22" s="46"/>
      <c r="C22" s="63" t="s">
        <v>32</v>
      </c>
      <c r="D22" s="51">
        <f t="shared" si="2"/>
        <v>38.18000000000001</v>
      </c>
      <c r="E22" s="50">
        <v>37.47</v>
      </c>
      <c r="F22" s="50">
        <v>20.8</v>
      </c>
      <c r="G22" s="50">
        <v>115.25</v>
      </c>
      <c r="H22" s="50">
        <v>64.04</v>
      </c>
      <c r="I22" s="51">
        <v>84.34</v>
      </c>
      <c r="J22" s="51">
        <v>84.34</v>
      </c>
      <c r="M22" s="55">
        <v>69.22862</v>
      </c>
      <c r="P22" s="50">
        <v>77.07</v>
      </c>
    </row>
    <row r="23" spans="2:16" ht="13.5" customHeight="1">
      <c r="B23" s="46"/>
      <c r="C23" s="63" t="s">
        <v>33</v>
      </c>
      <c r="D23" s="51">
        <f t="shared" si="2"/>
        <v>52.080000000000005</v>
      </c>
      <c r="E23" s="50">
        <v>11.59</v>
      </c>
      <c r="F23" s="50">
        <v>54.95</v>
      </c>
      <c r="G23" s="50">
        <v>72.9</v>
      </c>
      <c r="H23" s="50">
        <v>153.59</v>
      </c>
      <c r="I23" s="51">
        <v>282.2</v>
      </c>
      <c r="J23" s="51">
        <v>284.95</v>
      </c>
      <c r="M23" s="55">
        <v>182.3188754</v>
      </c>
      <c r="P23" s="50">
        <v>20.82</v>
      </c>
    </row>
    <row r="24" spans="2:16" ht="13.5" customHeight="1">
      <c r="B24" s="46"/>
      <c r="C24" s="63" t="s">
        <v>34</v>
      </c>
      <c r="D24" s="51">
        <f>+G24-P24</f>
        <v>22.28000000000001</v>
      </c>
      <c r="E24" s="50">
        <v>25.68</v>
      </c>
      <c r="F24" s="50">
        <v>18.68</v>
      </c>
      <c r="G24" s="50">
        <f>12.57+45.89+6.5</f>
        <v>64.96000000000001</v>
      </c>
      <c r="H24" s="50">
        <v>56.99</v>
      </c>
      <c r="I24" s="51">
        <v>78.55</v>
      </c>
      <c r="J24" s="51">
        <v>79.09</v>
      </c>
      <c r="M24" s="55">
        <f>44.976835</f>
        <v>44.976835</v>
      </c>
      <c r="P24" s="50">
        <v>42.68</v>
      </c>
    </row>
    <row r="25" spans="2:16" ht="13.5" customHeight="1">
      <c r="B25" s="46"/>
      <c r="C25" s="56" t="s">
        <v>35</v>
      </c>
      <c r="D25" s="64">
        <f aca="true" t="shared" si="3" ref="D25:J25">SUM(D18:D24)</f>
        <v>776.61</v>
      </c>
      <c r="E25" s="65">
        <f t="shared" si="3"/>
        <v>634.1999999999999</v>
      </c>
      <c r="F25" s="65">
        <f t="shared" si="3"/>
        <v>695.7499999999999</v>
      </c>
      <c r="G25" s="66">
        <f t="shared" si="3"/>
        <v>1865.3100000000002</v>
      </c>
      <c r="H25" s="66">
        <f>SUM(H18:H24)</f>
        <v>1866.2399999999998</v>
      </c>
      <c r="I25" s="67">
        <f t="shared" si="3"/>
        <v>2696.42</v>
      </c>
      <c r="J25" s="67">
        <f t="shared" si="3"/>
        <v>2699.71</v>
      </c>
      <c r="M25" s="60">
        <v>1693.8471117000001</v>
      </c>
      <c r="P25" s="66">
        <f>SUM(P18:P24)</f>
        <v>1088.7</v>
      </c>
    </row>
    <row r="26" spans="2:16" ht="27" customHeight="1">
      <c r="B26" s="68">
        <v>3</v>
      </c>
      <c r="C26" s="69" t="s">
        <v>36</v>
      </c>
      <c r="D26" s="70">
        <f>+G26-P26</f>
        <v>-25.91000000000031</v>
      </c>
      <c r="E26" s="71">
        <f aca="true" t="shared" si="4" ref="E26:J26">+E16-E25</f>
        <v>-1.8599999999999</v>
      </c>
      <c r="F26" s="71">
        <f t="shared" si="4"/>
        <v>-22.449999999999818</v>
      </c>
      <c r="G26" s="72">
        <f t="shared" si="4"/>
        <v>-13.690000000000282</v>
      </c>
      <c r="H26" s="72">
        <f t="shared" si="4"/>
        <v>47.680000000000064</v>
      </c>
      <c r="I26" s="70">
        <f t="shared" si="4"/>
        <v>-72.17000000000007</v>
      </c>
      <c r="J26" s="70">
        <f t="shared" si="4"/>
        <v>-75.46000000000004</v>
      </c>
      <c r="M26" s="73">
        <v>-169.2248331000003</v>
      </c>
      <c r="P26" s="72">
        <f>+P16-P25</f>
        <v>12.220000000000027</v>
      </c>
    </row>
    <row r="27" spans="2:16" ht="12.75" customHeight="1">
      <c r="B27" s="68">
        <v>4</v>
      </c>
      <c r="C27" s="69" t="s">
        <v>37</v>
      </c>
      <c r="D27" s="64">
        <f>+G27-P27</f>
        <v>2.4000000000000004</v>
      </c>
      <c r="E27" s="49">
        <v>3.12</v>
      </c>
      <c r="F27" s="74">
        <v>36.1</v>
      </c>
      <c r="G27" s="66">
        <v>11.47</v>
      </c>
      <c r="H27" s="66">
        <v>73.26</v>
      </c>
      <c r="I27" s="75">
        <v>52.72</v>
      </c>
      <c r="J27" s="75">
        <v>52.92</v>
      </c>
      <c r="M27" s="76">
        <f>22.0030478</f>
        <v>22.0030478</v>
      </c>
      <c r="P27" s="66">
        <v>9.07</v>
      </c>
    </row>
    <row r="28" spans="2:16" ht="26.25" customHeight="1">
      <c r="B28" s="77">
        <v>5</v>
      </c>
      <c r="C28" s="78" t="s">
        <v>38</v>
      </c>
      <c r="D28" s="79">
        <f>+D26+D27</f>
        <v>-23.51000000000031</v>
      </c>
      <c r="E28" s="71">
        <f aca="true" t="shared" si="5" ref="E28:J28">+E26+E27</f>
        <v>1.2600000000001002</v>
      </c>
      <c r="F28" s="71">
        <f t="shared" si="5"/>
        <v>13.650000000000183</v>
      </c>
      <c r="G28" s="72">
        <f>+G26+G27</f>
        <v>-2.2200000000002813</v>
      </c>
      <c r="H28" s="72">
        <f>+H26+H27</f>
        <v>120.94000000000007</v>
      </c>
      <c r="I28" s="70">
        <f t="shared" si="5"/>
        <v>-19.450000000000074</v>
      </c>
      <c r="J28" s="70">
        <f t="shared" si="5"/>
        <v>-22.540000000000035</v>
      </c>
      <c r="M28" s="73">
        <v>-147.2217853000003</v>
      </c>
      <c r="P28" s="72">
        <f>+P26+P27</f>
        <v>21.290000000000028</v>
      </c>
    </row>
    <row r="29" spans="2:16" ht="13.5" customHeight="1">
      <c r="B29" s="38">
        <v>6</v>
      </c>
      <c r="C29" s="80" t="s">
        <v>39</v>
      </c>
      <c r="D29" s="64">
        <f>+G29-P29</f>
        <v>46.75</v>
      </c>
      <c r="E29" s="66">
        <v>37.5</v>
      </c>
      <c r="F29" s="81">
        <v>47.55</v>
      </c>
      <c r="G29" s="66">
        <v>120.74</v>
      </c>
      <c r="H29" s="66">
        <v>150.21</v>
      </c>
      <c r="I29" s="64">
        <v>196.56</v>
      </c>
      <c r="J29" s="64">
        <v>196.57</v>
      </c>
      <c r="M29" s="73">
        <v>197.9570929</v>
      </c>
      <c r="P29" s="66">
        <v>73.99</v>
      </c>
    </row>
    <row r="30" spans="2:16" ht="25.5" customHeight="1">
      <c r="B30" s="77">
        <v>7</v>
      </c>
      <c r="C30" s="82" t="s">
        <v>40</v>
      </c>
      <c r="D30" s="79">
        <f>+D28-D29</f>
        <v>-70.2600000000003</v>
      </c>
      <c r="E30" s="83">
        <f aca="true" t="shared" si="6" ref="E30:J30">+E28-E29</f>
        <v>-36.2399999999999</v>
      </c>
      <c r="F30" s="83">
        <f t="shared" si="6"/>
        <v>-33.899999999999814</v>
      </c>
      <c r="G30" s="72">
        <f t="shared" si="6"/>
        <v>-122.96000000000028</v>
      </c>
      <c r="H30" s="72">
        <f t="shared" si="6"/>
        <v>-29.26999999999994</v>
      </c>
      <c r="I30" s="84">
        <f t="shared" si="6"/>
        <v>-216.01000000000008</v>
      </c>
      <c r="J30" s="84">
        <f t="shared" si="6"/>
        <v>-219.11</v>
      </c>
      <c r="M30" s="85">
        <v>-345.1788782000003</v>
      </c>
      <c r="P30" s="72">
        <f>+P28-P29</f>
        <v>-52.69999999999997</v>
      </c>
    </row>
    <row r="31" spans="2:16" ht="13.5" customHeight="1">
      <c r="B31" s="38">
        <v>8</v>
      </c>
      <c r="C31" s="80" t="s">
        <v>41</v>
      </c>
      <c r="D31" s="86">
        <v>0</v>
      </c>
      <c r="E31" s="87">
        <v>0</v>
      </c>
      <c r="F31" s="88">
        <v>0</v>
      </c>
      <c r="G31" s="89">
        <v>0</v>
      </c>
      <c r="H31" s="89">
        <v>0</v>
      </c>
      <c r="I31" s="90">
        <v>201.92</v>
      </c>
      <c r="J31" s="90">
        <v>230.46</v>
      </c>
      <c r="M31" s="91">
        <v>0</v>
      </c>
      <c r="P31" s="89">
        <v>0</v>
      </c>
    </row>
    <row r="32" spans="2:16" ht="14.25" customHeight="1">
      <c r="B32" s="38">
        <v>9</v>
      </c>
      <c r="C32" s="56" t="s">
        <v>42</v>
      </c>
      <c r="D32" s="92">
        <f aca="true" t="shared" si="7" ref="D32:J32">+D30+D31</f>
        <v>-70.2600000000003</v>
      </c>
      <c r="E32" s="93">
        <f t="shared" si="7"/>
        <v>-36.2399999999999</v>
      </c>
      <c r="F32" s="93">
        <f t="shared" si="7"/>
        <v>-33.899999999999814</v>
      </c>
      <c r="G32" s="94">
        <f t="shared" si="7"/>
        <v>-122.96000000000028</v>
      </c>
      <c r="H32" s="94">
        <f>+H30+H31</f>
        <v>-29.26999999999994</v>
      </c>
      <c r="I32" s="95">
        <f t="shared" si="7"/>
        <v>-14.090000000000089</v>
      </c>
      <c r="J32" s="95">
        <f t="shared" si="7"/>
        <v>11.349999999999994</v>
      </c>
      <c r="M32" s="96">
        <v>-345.1788782000003</v>
      </c>
      <c r="P32" s="94">
        <f>+P30+P31</f>
        <v>-52.69999999999997</v>
      </c>
    </row>
    <row r="33" spans="2:16" ht="12.75">
      <c r="B33" s="38">
        <v>10</v>
      </c>
      <c r="C33" s="63" t="s">
        <v>43</v>
      </c>
      <c r="D33" s="75"/>
      <c r="E33" s="62"/>
      <c r="F33" s="62"/>
      <c r="G33" s="97"/>
      <c r="H33" s="97"/>
      <c r="I33" s="51"/>
      <c r="J33" s="51"/>
      <c r="M33" s="55"/>
      <c r="P33" s="97"/>
    </row>
    <row r="34" spans="2:16" ht="12.75">
      <c r="B34" s="98"/>
      <c r="C34" s="99" t="s">
        <v>44</v>
      </c>
      <c r="D34" s="48">
        <v>0</v>
      </c>
      <c r="E34" s="88">
        <v>0</v>
      </c>
      <c r="F34" s="100">
        <v>0</v>
      </c>
      <c r="G34" s="100">
        <v>0</v>
      </c>
      <c r="H34" s="100">
        <v>0</v>
      </c>
      <c r="I34" s="48">
        <v>0</v>
      </c>
      <c r="J34" s="101">
        <v>-4.84</v>
      </c>
      <c r="M34" s="91">
        <v>0</v>
      </c>
      <c r="P34" s="100">
        <v>0</v>
      </c>
    </row>
    <row r="35" spans="2:16" ht="12.75">
      <c r="B35" s="98"/>
      <c r="C35" s="99" t="s">
        <v>45</v>
      </c>
      <c r="D35" s="48">
        <f>+(G35/100000)-E35</f>
        <v>0</v>
      </c>
      <c r="E35" s="88">
        <v>0</v>
      </c>
      <c r="F35" s="100">
        <v>0</v>
      </c>
      <c r="G35" s="100">
        <v>0</v>
      </c>
      <c r="H35" s="100">
        <v>0</v>
      </c>
      <c r="I35" s="48">
        <v>0</v>
      </c>
      <c r="J35" s="48">
        <v>0</v>
      </c>
      <c r="M35" s="102">
        <v>-0.94696</v>
      </c>
      <c r="P35" s="100">
        <v>0</v>
      </c>
    </row>
    <row r="36" spans="2:16" ht="12.75">
      <c r="B36" s="98"/>
      <c r="C36" s="99" t="s">
        <v>46</v>
      </c>
      <c r="D36" s="103">
        <v>0</v>
      </c>
      <c r="E36" s="104">
        <v>0</v>
      </c>
      <c r="F36" s="105">
        <v>0</v>
      </c>
      <c r="G36" s="105">
        <v>0</v>
      </c>
      <c r="H36" s="105">
        <v>0</v>
      </c>
      <c r="I36" s="106">
        <v>0</v>
      </c>
      <c r="J36" s="106">
        <v>0</v>
      </c>
      <c r="M36" s="107">
        <v>0</v>
      </c>
      <c r="P36" s="105">
        <v>0</v>
      </c>
    </row>
    <row r="37" spans="2:16" ht="20.25" customHeight="1">
      <c r="B37" s="108">
        <v>11</v>
      </c>
      <c r="C37" s="109" t="s">
        <v>47</v>
      </c>
      <c r="D37" s="79">
        <f>+D32+D34+D36+D35</f>
        <v>-70.2600000000003</v>
      </c>
      <c r="E37" s="71">
        <f>+E32+E34+E36</f>
        <v>-36.2399999999999</v>
      </c>
      <c r="F37" s="110">
        <f>+F32+F35</f>
        <v>-33.899999999999814</v>
      </c>
      <c r="G37" s="72">
        <f>+G32+G34+G36+G35</f>
        <v>-122.96000000000028</v>
      </c>
      <c r="H37" s="72">
        <f>+H32+H34+H36+H35</f>
        <v>-29.26999999999994</v>
      </c>
      <c r="I37" s="70">
        <f>+I32+I35</f>
        <v>-14.090000000000089</v>
      </c>
      <c r="J37" s="70">
        <f>+J32+J34</f>
        <v>6.5099999999999945</v>
      </c>
      <c r="M37" s="111">
        <v>-346.1258382000003</v>
      </c>
      <c r="P37" s="72">
        <f>+P32+P34+P36+P35</f>
        <v>-52.69999999999997</v>
      </c>
    </row>
    <row r="38" spans="2:16" ht="14.25" customHeight="1">
      <c r="B38" s="108">
        <v>12</v>
      </c>
      <c r="C38" s="109" t="s">
        <v>48</v>
      </c>
      <c r="D38" s="112" t="s">
        <v>49</v>
      </c>
      <c r="E38" s="113">
        <v>0</v>
      </c>
      <c r="F38" s="114" t="s">
        <v>49</v>
      </c>
      <c r="G38" s="113">
        <v>0</v>
      </c>
      <c r="H38" s="113">
        <v>0</v>
      </c>
      <c r="I38" s="112">
        <v>0</v>
      </c>
      <c r="J38" s="112">
        <v>0</v>
      </c>
      <c r="M38" s="115">
        <v>0</v>
      </c>
      <c r="P38" s="113">
        <v>0</v>
      </c>
    </row>
    <row r="39" spans="2:16" ht="17.25" customHeight="1">
      <c r="B39" s="108">
        <v>13</v>
      </c>
      <c r="C39" s="116" t="s">
        <v>50</v>
      </c>
      <c r="D39" s="70">
        <f>+D37</f>
        <v>-70.2600000000003</v>
      </c>
      <c r="E39" s="71">
        <f>+E37+E38</f>
        <v>-36.2399999999999</v>
      </c>
      <c r="F39" s="71">
        <f>+F37</f>
        <v>-33.899999999999814</v>
      </c>
      <c r="G39" s="71">
        <f>+G37</f>
        <v>-122.96000000000028</v>
      </c>
      <c r="H39" s="71">
        <f>+H37</f>
        <v>-29.26999999999994</v>
      </c>
      <c r="I39" s="70">
        <f>+I37</f>
        <v>-14.090000000000089</v>
      </c>
      <c r="J39" s="70">
        <f>+J37</f>
        <v>6.5099999999999945</v>
      </c>
      <c r="M39" s="117">
        <v>-346.1258382000003</v>
      </c>
      <c r="P39" s="71">
        <f>+P37</f>
        <v>-52.69999999999997</v>
      </c>
    </row>
    <row r="40" spans="2:16" ht="20.25" customHeight="1">
      <c r="B40" s="77">
        <v>14</v>
      </c>
      <c r="C40" s="109" t="s">
        <v>51</v>
      </c>
      <c r="D40" s="79">
        <v>536</v>
      </c>
      <c r="E40" s="118">
        <v>536</v>
      </c>
      <c r="F40" s="118">
        <v>536</v>
      </c>
      <c r="G40" s="72">
        <v>536</v>
      </c>
      <c r="H40" s="72">
        <v>536</v>
      </c>
      <c r="I40" s="119">
        <v>536</v>
      </c>
      <c r="J40" s="119">
        <v>536</v>
      </c>
      <c r="M40" s="120">
        <v>536</v>
      </c>
      <c r="P40" s="72">
        <v>536</v>
      </c>
    </row>
    <row r="41" spans="2:16" ht="26.25" customHeight="1">
      <c r="B41" s="77">
        <v>15</v>
      </c>
      <c r="C41" s="121" t="s">
        <v>52</v>
      </c>
      <c r="D41" s="122"/>
      <c r="E41" s="123"/>
      <c r="F41" s="123"/>
      <c r="G41" s="124" t="s">
        <v>3</v>
      </c>
      <c r="H41" s="124" t="s">
        <v>3</v>
      </c>
      <c r="I41" s="125">
        <v>1107.23</v>
      </c>
      <c r="J41" s="125">
        <v>1122.71</v>
      </c>
      <c r="M41" s="126" t="s">
        <v>3</v>
      </c>
      <c r="P41" s="124" t="s">
        <v>3</v>
      </c>
    </row>
    <row r="42" spans="2:16" ht="13.5" thickBot="1">
      <c r="B42" s="40">
        <v>16</v>
      </c>
      <c r="C42" s="127" t="s">
        <v>53</v>
      </c>
      <c r="D42" s="128">
        <f>ROUNDDOWN((+D39/53.63),2)</f>
        <v>-1.31</v>
      </c>
      <c r="E42" s="129">
        <f>+E39/E40*10+0.01</f>
        <v>-0.6661194029850728</v>
      </c>
      <c r="F42" s="130">
        <f>+F39/53.63</f>
        <v>-0.6321088942755885</v>
      </c>
      <c r="G42" s="130">
        <f>+G39/G40*10</f>
        <v>-2.294029850746274</v>
      </c>
      <c r="H42" s="130">
        <f>+H39/H40*10</f>
        <v>-0.5460820895522377</v>
      </c>
      <c r="I42" s="131">
        <f>+I39/I40*10</f>
        <v>-0.26287313432835985</v>
      </c>
      <c r="J42" s="131">
        <f>+J39/J40*10</f>
        <v>0.1214552238805969</v>
      </c>
      <c r="M42" s="132">
        <v>-6.45757160820896</v>
      </c>
      <c r="P42" s="130">
        <f>+P39/P40*10</f>
        <v>-0.98320895522388</v>
      </c>
    </row>
    <row r="43" spans="2:10" ht="19.5" thickBot="1">
      <c r="B43" s="133" t="s">
        <v>54</v>
      </c>
      <c r="C43" s="134"/>
      <c r="D43" s="135"/>
      <c r="E43" s="135"/>
      <c r="F43" s="135"/>
      <c r="G43" s="135"/>
      <c r="H43" s="135"/>
      <c r="I43" s="135"/>
      <c r="J43" s="136"/>
    </row>
    <row r="44" spans="2:10" ht="18.75">
      <c r="B44" s="137" t="s">
        <v>55</v>
      </c>
      <c r="C44" s="138" t="s">
        <v>56</v>
      </c>
      <c r="D44" s="139"/>
      <c r="E44" s="140"/>
      <c r="F44" s="140"/>
      <c r="G44" s="140"/>
      <c r="H44" s="140"/>
      <c r="I44" s="139"/>
      <c r="J44" s="139"/>
    </row>
    <row r="45" spans="2:10" ht="12.75">
      <c r="B45" s="38" t="s">
        <v>3</v>
      </c>
      <c r="C45" s="63" t="s">
        <v>57</v>
      </c>
      <c r="D45" s="141"/>
      <c r="E45" s="62"/>
      <c r="F45" s="62"/>
      <c r="G45" s="62"/>
      <c r="H45" s="62"/>
      <c r="I45" s="141"/>
      <c r="J45" s="141"/>
    </row>
    <row r="46" spans="2:10" ht="12.75">
      <c r="B46" s="98"/>
      <c r="C46" s="99" t="s">
        <v>58</v>
      </c>
      <c r="D46" s="141">
        <v>2564503</v>
      </c>
      <c r="E46" s="141">
        <v>2589349</v>
      </c>
      <c r="F46" s="62">
        <v>2684203</v>
      </c>
      <c r="G46" s="62">
        <v>2564503</v>
      </c>
      <c r="H46" s="62">
        <v>2684203</v>
      </c>
      <c r="I46" s="141">
        <v>2634203</v>
      </c>
      <c r="J46" s="141">
        <v>2634203</v>
      </c>
    </row>
    <row r="47" spans="2:10" ht="12.75">
      <c r="B47" s="142"/>
      <c r="C47" s="143" t="s">
        <v>59</v>
      </c>
      <c r="D47" s="144">
        <v>0.478452</v>
      </c>
      <c r="E47" s="144">
        <v>0.4831</v>
      </c>
      <c r="F47" s="145">
        <v>0.5008</v>
      </c>
      <c r="G47" s="145">
        <v>0.478452</v>
      </c>
      <c r="H47" s="145">
        <v>0.5008</v>
      </c>
      <c r="I47" s="144">
        <v>0.4915</v>
      </c>
      <c r="J47" s="144">
        <v>0.4915</v>
      </c>
    </row>
    <row r="48" spans="2:10" ht="12.75">
      <c r="B48" s="146" t="s">
        <v>3</v>
      </c>
      <c r="C48" s="147" t="s">
        <v>60</v>
      </c>
      <c r="D48" s="148"/>
      <c r="E48" s="148"/>
      <c r="F48" s="149"/>
      <c r="G48" s="74"/>
      <c r="H48" s="74"/>
      <c r="I48" s="148"/>
      <c r="J48" s="148"/>
    </row>
    <row r="49" spans="2:10" ht="12.75">
      <c r="B49" s="98"/>
      <c r="C49" s="63" t="s">
        <v>61</v>
      </c>
      <c r="D49" s="53"/>
      <c r="E49" s="53"/>
      <c r="F49" s="62"/>
      <c r="G49" s="49"/>
      <c r="H49" s="49"/>
      <c r="I49" s="53"/>
      <c r="J49" s="53"/>
    </row>
    <row r="50" spans="2:10" ht="12.75">
      <c r="B50" s="98"/>
      <c r="C50" s="63" t="s">
        <v>62</v>
      </c>
      <c r="D50" s="53"/>
      <c r="E50" s="53"/>
      <c r="F50" s="62"/>
      <c r="G50" s="49"/>
      <c r="H50" s="49"/>
      <c r="I50" s="53"/>
      <c r="J50" s="53"/>
    </row>
    <row r="51" spans="2:10" ht="12.75">
      <c r="B51" s="98"/>
      <c r="C51" s="63" t="s">
        <v>63</v>
      </c>
      <c r="D51" s="53" t="s">
        <v>64</v>
      </c>
      <c r="E51" s="53" t="s">
        <v>64</v>
      </c>
      <c r="F51" s="49" t="s">
        <v>64</v>
      </c>
      <c r="G51" s="49" t="s">
        <v>64</v>
      </c>
      <c r="H51" s="49" t="s">
        <v>64</v>
      </c>
      <c r="I51" s="53" t="s">
        <v>64</v>
      </c>
      <c r="J51" s="53" t="s">
        <v>64</v>
      </c>
    </row>
    <row r="52" spans="2:10" ht="12.75">
      <c r="B52" s="98"/>
      <c r="C52" s="63" t="s">
        <v>65</v>
      </c>
      <c r="D52" s="53" t="s">
        <v>64</v>
      </c>
      <c r="E52" s="53" t="s">
        <v>64</v>
      </c>
      <c r="F52" s="49" t="s">
        <v>64</v>
      </c>
      <c r="G52" s="49" t="s">
        <v>64</v>
      </c>
      <c r="H52" s="49" t="s">
        <v>64</v>
      </c>
      <c r="I52" s="53" t="s">
        <v>64</v>
      </c>
      <c r="J52" s="53" t="s">
        <v>64</v>
      </c>
    </row>
    <row r="53" spans="2:10" ht="12.75">
      <c r="B53" s="98"/>
      <c r="C53" s="63" t="s">
        <v>66</v>
      </c>
      <c r="D53" s="53" t="s">
        <v>3</v>
      </c>
      <c r="E53" s="53" t="s">
        <v>3</v>
      </c>
      <c r="F53" s="49" t="s">
        <v>3</v>
      </c>
      <c r="G53" s="49" t="s">
        <v>3</v>
      </c>
      <c r="H53" s="49" t="s">
        <v>3</v>
      </c>
      <c r="I53" s="53" t="s">
        <v>3</v>
      </c>
      <c r="J53" s="53" t="s">
        <v>3</v>
      </c>
    </row>
    <row r="54" spans="2:10" ht="12.75">
      <c r="B54" s="98"/>
      <c r="C54" s="63" t="s">
        <v>65</v>
      </c>
      <c r="D54" s="53" t="s">
        <v>64</v>
      </c>
      <c r="E54" s="53" t="s">
        <v>64</v>
      </c>
      <c r="F54" s="49" t="s">
        <v>64</v>
      </c>
      <c r="G54" s="49" t="s">
        <v>64</v>
      </c>
      <c r="H54" s="49" t="s">
        <v>64</v>
      </c>
      <c r="I54" s="53" t="s">
        <v>64</v>
      </c>
      <c r="J54" s="53" t="s">
        <v>64</v>
      </c>
    </row>
    <row r="55" spans="2:10" ht="12.75">
      <c r="B55" s="98"/>
      <c r="C55" s="63" t="s">
        <v>67</v>
      </c>
      <c r="D55" s="53"/>
      <c r="E55" s="53"/>
      <c r="F55" s="62"/>
      <c r="G55" s="49"/>
      <c r="H55" s="49"/>
      <c r="I55" s="53"/>
      <c r="J55" s="53"/>
    </row>
    <row r="56" spans="2:10" ht="12.75">
      <c r="B56" s="98"/>
      <c r="C56" s="63" t="s">
        <v>68</v>
      </c>
      <c r="D56" s="53"/>
      <c r="E56" s="53"/>
      <c r="F56" s="62"/>
      <c r="G56" s="49"/>
      <c r="H56" s="49"/>
      <c r="I56" s="53"/>
      <c r="J56" s="53"/>
    </row>
    <row r="57" spans="2:12" ht="12.75">
      <c r="B57" s="98"/>
      <c r="C57" s="63" t="s">
        <v>63</v>
      </c>
      <c r="D57" s="150">
        <v>2795497</v>
      </c>
      <c r="E57" s="150">
        <v>2770651</v>
      </c>
      <c r="F57" s="151">
        <v>2675797</v>
      </c>
      <c r="G57" s="151">
        <v>2795497</v>
      </c>
      <c r="H57" s="151">
        <v>2675797</v>
      </c>
      <c r="I57" s="150">
        <f>5360000-I46</f>
        <v>2725797</v>
      </c>
      <c r="J57" s="150">
        <f>5360000-J46</f>
        <v>2725797</v>
      </c>
      <c r="L57" s="152">
        <f>+J57+J46</f>
        <v>5360000</v>
      </c>
    </row>
    <row r="58" spans="2:10" ht="12.75">
      <c r="B58" s="98"/>
      <c r="C58" s="63" t="s">
        <v>65</v>
      </c>
      <c r="D58" s="153">
        <v>1</v>
      </c>
      <c r="E58" s="153">
        <v>1</v>
      </c>
      <c r="F58" s="154">
        <v>1</v>
      </c>
      <c r="G58" s="154">
        <v>1</v>
      </c>
      <c r="H58" s="154">
        <v>1</v>
      </c>
      <c r="I58" s="153">
        <v>1</v>
      </c>
      <c r="J58" s="153">
        <v>1</v>
      </c>
    </row>
    <row r="59" spans="2:10" ht="12.75">
      <c r="B59" s="98"/>
      <c r="C59" s="63" t="s">
        <v>69</v>
      </c>
      <c r="D59" s="53"/>
      <c r="E59" s="53"/>
      <c r="F59" s="49"/>
      <c r="G59" s="49"/>
      <c r="H59" s="49"/>
      <c r="I59" s="53"/>
      <c r="J59" s="53"/>
    </row>
    <row r="60" spans="2:13" ht="12.75">
      <c r="B60" s="98"/>
      <c r="C60" s="63" t="s">
        <v>65</v>
      </c>
      <c r="D60" s="155">
        <v>0.521548</v>
      </c>
      <c r="E60" s="155">
        <v>0.5169</v>
      </c>
      <c r="F60" s="156">
        <v>0.4992</v>
      </c>
      <c r="G60" s="156">
        <v>0.521548</v>
      </c>
      <c r="H60" s="156">
        <v>0.4992</v>
      </c>
      <c r="I60" s="155">
        <v>0.5085</v>
      </c>
      <c r="J60" s="155">
        <v>0.5085</v>
      </c>
      <c r="M60" s="4">
        <f>100-52.93</f>
        <v>47.07</v>
      </c>
    </row>
    <row r="61" spans="2:10" ht="12.75">
      <c r="B61" s="98"/>
      <c r="C61" s="63" t="s">
        <v>67</v>
      </c>
      <c r="D61" s="53"/>
      <c r="E61" s="49"/>
      <c r="F61" s="62"/>
      <c r="G61" s="49" t="s">
        <v>3</v>
      </c>
      <c r="H61" s="49"/>
      <c r="I61" s="53"/>
      <c r="J61" s="53"/>
    </row>
    <row r="62" spans="2:10" ht="13.5" thickBot="1">
      <c r="B62" s="142"/>
      <c r="C62" s="143"/>
      <c r="D62" s="157"/>
      <c r="E62" s="158"/>
      <c r="F62" s="159"/>
      <c r="G62" s="158" t="s">
        <v>3</v>
      </c>
      <c r="H62" s="158"/>
      <c r="I62" s="157"/>
      <c r="J62" s="157"/>
    </row>
    <row r="63" spans="2:10" ht="18.75">
      <c r="B63" s="160" t="s">
        <v>70</v>
      </c>
      <c r="C63" s="161" t="s">
        <v>71</v>
      </c>
      <c r="D63" s="162"/>
      <c r="E63" s="162"/>
      <c r="F63" s="162"/>
      <c r="G63" s="162"/>
      <c r="H63" s="163" t="s">
        <v>72</v>
      </c>
      <c r="I63" s="164"/>
      <c r="J63" s="165"/>
    </row>
    <row r="64" spans="2:10" ht="15.75">
      <c r="B64" s="38" t="s">
        <v>3</v>
      </c>
      <c r="C64" s="166" t="s">
        <v>73</v>
      </c>
      <c r="D64" s="167"/>
      <c r="E64" s="167"/>
      <c r="F64" s="167"/>
      <c r="G64" s="167"/>
      <c r="H64" s="168" t="s">
        <v>74</v>
      </c>
      <c r="I64" s="169"/>
      <c r="J64" s="170"/>
    </row>
    <row r="65" spans="2:10" ht="15.75">
      <c r="B65" s="38"/>
      <c r="C65" s="166" t="s">
        <v>75</v>
      </c>
      <c r="D65" s="167"/>
      <c r="E65" s="167"/>
      <c r="F65" s="167"/>
      <c r="G65" s="167"/>
      <c r="H65" s="168" t="s">
        <v>74</v>
      </c>
      <c r="I65" s="169"/>
      <c r="J65" s="170"/>
    </row>
    <row r="66" spans="2:10" ht="15.75">
      <c r="B66" s="38"/>
      <c r="C66" s="166" t="s">
        <v>76</v>
      </c>
      <c r="D66" s="167"/>
      <c r="E66" s="167"/>
      <c r="F66" s="167"/>
      <c r="G66" s="167"/>
      <c r="H66" s="168" t="s">
        <v>74</v>
      </c>
      <c r="I66" s="169"/>
      <c r="J66" s="170"/>
    </row>
    <row r="67" spans="2:10" ht="16.5" customHeight="1">
      <c r="B67" s="142"/>
      <c r="C67" s="171" t="s">
        <v>77</v>
      </c>
      <c r="D67" s="172"/>
      <c r="E67" s="172"/>
      <c r="F67" s="172"/>
      <c r="G67" s="172"/>
      <c r="H67" s="163" t="s">
        <v>74</v>
      </c>
      <c r="I67" s="164"/>
      <c r="J67" s="165"/>
    </row>
    <row r="68" spans="2:10" ht="18.75" customHeight="1">
      <c r="B68" s="173">
        <v>1</v>
      </c>
      <c r="C68" s="174" t="s">
        <v>78</v>
      </c>
      <c r="D68" s="174"/>
      <c r="E68" s="174"/>
      <c r="F68" s="174"/>
      <c r="G68" s="174"/>
      <c r="H68" s="174"/>
      <c r="I68" s="174"/>
      <c r="J68" s="175"/>
    </row>
    <row r="69" spans="2:10" ht="16.5" customHeight="1">
      <c r="B69" s="173">
        <v>2</v>
      </c>
      <c r="C69" s="174" t="s">
        <v>79</v>
      </c>
      <c r="D69" s="174"/>
      <c r="E69" s="174"/>
      <c r="F69" s="174"/>
      <c r="G69" s="174"/>
      <c r="H69" s="174"/>
      <c r="I69" s="174"/>
      <c r="J69" s="175"/>
    </row>
    <row r="70" spans="2:10" ht="30.75" customHeight="1">
      <c r="B70" s="176">
        <v>3</v>
      </c>
      <c r="C70" s="177" t="s">
        <v>80</v>
      </c>
      <c r="D70" s="177"/>
      <c r="E70" s="177"/>
      <c r="F70" s="177"/>
      <c r="G70" s="177"/>
      <c r="H70" s="177"/>
      <c r="I70" s="177"/>
      <c r="J70" s="178"/>
    </row>
    <row r="71" spans="2:10" ht="43.5" customHeight="1">
      <c r="B71" s="176">
        <v>4</v>
      </c>
      <c r="C71" s="179" t="s">
        <v>81</v>
      </c>
      <c r="D71" s="180"/>
      <c r="E71" s="180"/>
      <c r="F71" s="180"/>
      <c r="G71" s="180"/>
      <c r="H71" s="180"/>
      <c r="I71" s="180"/>
      <c r="J71" s="181"/>
    </row>
    <row r="72" spans="2:10" ht="21" customHeight="1">
      <c r="B72" s="182">
        <v>5</v>
      </c>
      <c r="C72" s="183" t="s">
        <v>82</v>
      </c>
      <c r="D72" s="183"/>
      <c r="E72" s="183"/>
      <c r="F72" s="183"/>
      <c r="G72" s="183"/>
      <c r="H72" s="183"/>
      <c r="I72" s="183"/>
      <c r="J72" s="184"/>
    </row>
    <row r="73" spans="2:10" ht="15" customHeight="1">
      <c r="B73" s="185"/>
      <c r="C73" s="186"/>
      <c r="D73" s="186"/>
      <c r="E73" s="186"/>
      <c r="F73" s="186"/>
      <c r="G73" s="186"/>
      <c r="H73" s="187" t="s">
        <v>83</v>
      </c>
      <c r="I73" s="187"/>
      <c r="J73" s="188"/>
    </row>
    <row r="74" spans="2:10" ht="15" customHeight="1">
      <c r="B74" s="185"/>
      <c r="C74" s="186"/>
      <c r="D74" s="186"/>
      <c r="E74" s="186"/>
      <c r="F74" s="186"/>
      <c r="G74" s="186"/>
      <c r="H74" s="186"/>
      <c r="I74" s="186"/>
      <c r="J74" s="189"/>
    </row>
    <row r="75" spans="2:10" ht="15" customHeight="1">
      <c r="B75" s="185" t="s">
        <v>84</v>
      </c>
      <c r="C75" s="186"/>
      <c r="D75" s="186"/>
      <c r="E75" s="186"/>
      <c r="F75" s="186"/>
      <c r="G75" s="186"/>
      <c r="H75" s="190" t="s">
        <v>85</v>
      </c>
      <c r="I75" s="190"/>
      <c r="J75" s="191"/>
    </row>
    <row r="76" spans="2:10" ht="15" customHeight="1">
      <c r="B76" s="192" t="s">
        <v>86</v>
      </c>
      <c r="C76" s="193"/>
      <c r="D76" s="193" t="s">
        <v>3</v>
      </c>
      <c r="E76" s="193"/>
      <c r="F76" s="193"/>
      <c r="G76" s="193"/>
      <c r="H76" s="194" t="s">
        <v>87</v>
      </c>
      <c r="I76" s="194"/>
      <c r="J76" s="195"/>
    </row>
  </sheetData>
  <sheetProtection/>
  <mergeCells count="25">
    <mergeCell ref="C72:J72"/>
    <mergeCell ref="H75:J75"/>
    <mergeCell ref="H76:J76"/>
    <mergeCell ref="H66:J66"/>
    <mergeCell ref="H67:J67"/>
    <mergeCell ref="C68:J68"/>
    <mergeCell ref="C69:J69"/>
    <mergeCell ref="C70:J70"/>
    <mergeCell ref="C71:J71"/>
    <mergeCell ref="I7:J7"/>
    <mergeCell ref="D10:H10"/>
    <mergeCell ref="B43:J43"/>
    <mergeCell ref="H63:J63"/>
    <mergeCell ref="H64:J64"/>
    <mergeCell ref="H65:J65"/>
    <mergeCell ref="B1:J1"/>
    <mergeCell ref="B2:J2"/>
    <mergeCell ref="B3:J3"/>
    <mergeCell ref="C4:J4"/>
    <mergeCell ref="B5:J5"/>
    <mergeCell ref="B6:B11"/>
    <mergeCell ref="C6:C11"/>
    <mergeCell ref="D6:J6"/>
    <mergeCell ref="D7:F7"/>
    <mergeCell ref="G7:H7"/>
  </mergeCells>
  <printOptions/>
  <pageMargins left="0.5" right="0.25" top="0.57" bottom="0.56" header="0.3" footer="0.3"/>
  <pageSetup horizontalDpi="600" verticalDpi="600" orientation="portrait"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acct1</dc:creator>
  <cp:keywords/>
  <dc:description/>
  <cp:lastModifiedBy>acct1</cp:lastModifiedBy>
  <dcterms:created xsi:type="dcterms:W3CDTF">2015-02-14T05:08:13Z</dcterms:created>
  <dcterms:modified xsi:type="dcterms:W3CDTF">2015-02-14T05:09:28Z</dcterms:modified>
  <cp:category/>
  <cp:version/>
  <cp:contentType/>
  <cp:contentStatus/>
</cp:coreProperties>
</file>